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13335" windowHeight="6585"/>
  </bookViews>
  <sheets>
    <sheet name="スキー運賃計算" sheetId="1" r:id="rId1"/>
    <sheet name="120" sheetId="2" r:id="rId2"/>
    <sheet name="160" sheetId="3" r:id="rId3"/>
    <sheet name="変更履歴" sheetId="4" r:id="rId4"/>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4" i="1" l="1"/>
  <c r="D24" i="1"/>
  <c r="D23" i="1" l="1"/>
  <c r="E23" i="1" l="1"/>
  <c r="E21" i="1" l="1"/>
  <c r="D21" i="1"/>
  <c r="F22" i="1"/>
  <c r="E22" i="1" l="1"/>
  <c r="D22" i="1"/>
  <c r="K12" i="1" l="1"/>
  <c r="J12" i="1"/>
  <c r="K11" i="1"/>
  <c r="J11" i="1"/>
  <c r="D17" i="1" l="1"/>
  <c r="E17" i="1"/>
  <c r="N4" i="3"/>
  <c r="M4" i="3"/>
  <c r="L4" i="3"/>
  <c r="K4" i="3"/>
  <c r="J4" i="3"/>
  <c r="I4" i="3"/>
  <c r="H4" i="3"/>
  <c r="G4" i="3"/>
  <c r="F4" i="3"/>
  <c r="E4" i="3"/>
  <c r="D4" i="3"/>
  <c r="C4" i="3"/>
  <c r="E25" i="1" l="1"/>
  <c r="E30" i="1" s="1"/>
  <c r="D25" i="1"/>
  <c r="D30" i="1" s="1"/>
  <c r="N4" i="2"/>
  <c r="M4" i="2"/>
  <c r="L4" i="2"/>
  <c r="K4" i="2"/>
  <c r="J4" i="2"/>
  <c r="I4" i="2"/>
  <c r="H4" i="2"/>
  <c r="G4" i="2"/>
  <c r="F4" i="2"/>
  <c r="E4" i="2"/>
  <c r="D4" i="2"/>
  <c r="C4" i="2"/>
</calcChain>
</file>

<file path=xl/sharedStrings.xml><?xml version="1.0" encoding="utf-8"?>
<sst xmlns="http://schemas.openxmlformats.org/spreadsheetml/2006/main" count="69" uniqueCount="47">
  <si>
    <t>北海道</t>
    <rPh sb="0" eb="3">
      <t>ホッカイドウ</t>
    </rPh>
    <phoneticPr fontId="1"/>
  </si>
  <si>
    <t>北東北（青森・秋田・岩手）</t>
    <rPh sb="0" eb="1">
      <t>キタ</t>
    </rPh>
    <rPh sb="1" eb="3">
      <t>トウホク</t>
    </rPh>
    <rPh sb="4" eb="6">
      <t>アオモリ</t>
    </rPh>
    <rPh sb="7" eb="9">
      <t>アキタ</t>
    </rPh>
    <rPh sb="10" eb="12">
      <t>イワテ</t>
    </rPh>
    <phoneticPr fontId="1"/>
  </si>
  <si>
    <t>南東北（宮城・山形・福島）</t>
    <rPh sb="0" eb="1">
      <t>ミナミ</t>
    </rPh>
    <rPh sb="1" eb="3">
      <t>トウホク</t>
    </rPh>
    <rPh sb="4" eb="6">
      <t>ミヤギ</t>
    </rPh>
    <rPh sb="7" eb="9">
      <t>ヤマガタ</t>
    </rPh>
    <rPh sb="10" eb="12">
      <t>フクシマ</t>
    </rPh>
    <phoneticPr fontId="1"/>
  </si>
  <si>
    <t>関東（東京・茨城・栃木・群馬・埼玉・千葉・神奈川・山梨）</t>
    <rPh sb="0" eb="2">
      <t>カントウ</t>
    </rPh>
    <rPh sb="3" eb="5">
      <t>トウキョウ</t>
    </rPh>
    <rPh sb="6" eb="8">
      <t>イバラギ</t>
    </rPh>
    <rPh sb="9" eb="11">
      <t>トチギ</t>
    </rPh>
    <rPh sb="12" eb="14">
      <t>グンマ</t>
    </rPh>
    <rPh sb="15" eb="17">
      <t>サイタマ</t>
    </rPh>
    <rPh sb="18" eb="20">
      <t>チバ</t>
    </rPh>
    <rPh sb="21" eb="24">
      <t>カナガワ</t>
    </rPh>
    <rPh sb="25" eb="27">
      <t>ヤマナシ</t>
    </rPh>
    <phoneticPr fontId="1"/>
  </si>
  <si>
    <t>信越（長野・新潟）</t>
    <rPh sb="0" eb="2">
      <t>シンエツ</t>
    </rPh>
    <rPh sb="3" eb="5">
      <t>ナガノ</t>
    </rPh>
    <rPh sb="6" eb="8">
      <t>ニイガタ</t>
    </rPh>
    <phoneticPr fontId="1"/>
  </si>
  <si>
    <t>北陸（富山・石川・福井）</t>
    <rPh sb="0" eb="2">
      <t>ホクリク</t>
    </rPh>
    <rPh sb="3" eb="5">
      <t>トヤマ</t>
    </rPh>
    <rPh sb="6" eb="8">
      <t>イシカワ</t>
    </rPh>
    <rPh sb="9" eb="11">
      <t>フクイ</t>
    </rPh>
    <phoneticPr fontId="1"/>
  </si>
  <si>
    <t>中部（静岡・愛知・岐阜・三重）</t>
    <rPh sb="0" eb="2">
      <t>チュウブ</t>
    </rPh>
    <rPh sb="3" eb="5">
      <t>シズオカ</t>
    </rPh>
    <rPh sb="6" eb="8">
      <t>アイチ</t>
    </rPh>
    <rPh sb="9" eb="11">
      <t>ギフ</t>
    </rPh>
    <rPh sb="12" eb="14">
      <t>ミエ</t>
    </rPh>
    <phoneticPr fontId="1"/>
  </si>
  <si>
    <t>関西（京都・滋賀・奈良・和歌山・大阪・兵庫）</t>
    <rPh sb="0" eb="2">
      <t>カンサイ</t>
    </rPh>
    <rPh sb="3" eb="5">
      <t>キョウト</t>
    </rPh>
    <rPh sb="6" eb="8">
      <t>シガ</t>
    </rPh>
    <rPh sb="9" eb="11">
      <t>ナラ</t>
    </rPh>
    <rPh sb="12" eb="15">
      <t>ワカヤマ</t>
    </rPh>
    <rPh sb="16" eb="18">
      <t>オオサカ</t>
    </rPh>
    <rPh sb="19" eb="21">
      <t>ヒョウゴ</t>
    </rPh>
    <phoneticPr fontId="1"/>
  </si>
  <si>
    <t>中国（岡山・広島・山口・鳥取・島根）</t>
    <rPh sb="0" eb="2">
      <t>チュウゴク</t>
    </rPh>
    <rPh sb="3" eb="5">
      <t>オカヤマ</t>
    </rPh>
    <rPh sb="6" eb="8">
      <t>ヒロシマ</t>
    </rPh>
    <rPh sb="9" eb="11">
      <t>ヤマグチ</t>
    </rPh>
    <rPh sb="12" eb="14">
      <t>トットリ</t>
    </rPh>
    <rPh sb="15" eb="17">
      <t>シマネ</t>
    </rPh>
    <phoneticPr fontId="1"/>
  </si>
  <si>
    <t>四国（香川・徳島・高知・愛媛）</t>
    <rPh sb="0" eb="2">
      <t>シコク</t>
    </rPh>
    <rPh sb="3" eb="5">
      <t>カガワ</t>
    </rPh>
    <rPh sb="6" eb="8">
      <t>トクシマ</t>
    </rPh>
    <rPh sb="9" eb="11">
      <t>コウチ</t>
    </rPh>
    <rPh sb="12" eb="14">
      <t>エヒメ</t>
    </rPh>
    <phoneticPr fontId="1"/>
  </si>
  <si>
    <t>九州（福岡・佐賀・長崎・熊本・大分・宮崎・鹿児島）</t>
    <rPh sb="0" eb="2">
      <t>キュウシュウ</t>
    </rPh>
    <rPh sb="3" eb="5">
      <t>フクオカ</t>
    </rPh>
    <rPh sb="6" eb="8">
      <t>サガ</t>
    </rPh>
    <rPh sb="9" eb="11">
      <t>ナガサキ</t>
    </rPh>
    <rPh sb="12" eb="14">
      <t>クマモト</t>
    </rPh>
    <rPh sb="15" eb="17">
      <t>オオイタ</t>
    </rPh>
    <rPh sb="18" eb="20">
      <t>ミヤザキ</t>
    </rPh>
    <rPh sb="21" eb="24">
      <t>カゴシマ</t>
    </rPh>
    <phoneticPr fontId="1"/>
  </si>
  <si>
    <t>沖縄</t>
    <rPh sb="0" eb="2">
      <t>オキナワ</t>
    </rPh>
    <phoneticPr fontId="1"/>
  </si>
  <si>
    <t>発送元</t>
    <rPh sb="0" eb="2">
      <t>ハッソウ</t>
    </rPh>
    <rPh sb="2" eb="3">
      <t>モト</t>
    </rPh>
    <phoneticPr fontId="1"/>
  </si>
  <si>
    <t>お届け先</t>
    <rPh sb="1" eb="2">
      <t>トド</t>
    </rPh>
    <rPh sb="3" eb="4">
      <t>サキ</t>
    </rPh>
    <phoneticPr fontId="1"/>
  </si>
  <si>
    <t>メンバーズ？</t>
    <phoneticPr fontId="1"/>
  </si>
  <si>
    <t>はい</t>
  </si>
  <si>
    <t>はい</t>
    <phoneticPr fontId="1"/>
  </si>
  <si>
    <t>いいえ</t>
  </si>
  <si>
    <t>いいえ</t>
    <phoneticPr fontId="1"/>
  </si>
  <si>
    <t>持ち込み？</t>
    <rPh sb="0" eb="1">
      <t>モ</t>
    </rPh>
    <rPh sb="2" eb="3">
      <t>コ</t>
    </rPh>
    <phoneticPr fontId="1"/>
  </si>
  <si>
    <t>手書き送り状？</t>
    <rPh sb="0" eb="2">
      <t>テガ</t>
    </rPh>
    <rPh sb="3" eb="4">
      <t>オク</t>
    </rPh>
    <rPh sb="5" eb="6">
      <t>ジョウ</t>
    </rPh>
    <phoneticPr fontId="1"/>
  </si>
  <si>
    <t>クロネコメンバー割？</t>
    <rPh sb="8" eb="9">
      <t>ワ</t>
    </rPh>
    <phoneticPr fontId="1"/>
  </si>
  <si>
    <t>割引額</t>
    <rPh sb="0" eb="3">
      <t>ワリビキガク</t>
    </rPh>
    <phoneticPr fontId="1"/>
  </si>
  <si>
    <t>作成者　オイケ</t>
    <rPh sb="0" eb="3">
      <t>サクセイシャ</t>
    </rPh>
    <phoneticPr fontId="1"/>
  </si>
  <si>
    <t>【使い方】</t>
    <rPh sb="1" eb="2">
      <t>ツカ</t>
    </rPh>
    <rPh sb="3" eb="4">
      <t>カタ</t>
    </rPh>
    <phoneticPr fontId="1"/>
  </si>
  <si>
    <t>割引オプション</t>
    <rPh sb="0" eb="2">
      <t>ワリビキ</t>
    </rPh>
    <phoneticPr fontId="1"/>
  </si>
  <si>
    <t>まず、発送元とお届け先の右側のオレンジ色のセルをクリックして該当地域を選択してください。</t>
    <rPh sb="3" eb="5">
      <t>ハッソウ</t>
    </rPh>
    <rPh sb="5" eb="6">
      <t>モト</t>
    </rPh>
    <rPh sb="8" eb="9">
      <t>トド</t>
    </rPh>
    <rPh sb="10" eb="11">
      <t>サキ</t>
    </rPh>
    <rPh sb="12" eb="14">
      <t>ミギガワ</t>
    </rPh>
    <rPh sb="19" eb="20">
      <t>イロ</t>
    </rPh>
    <rPh sb="30" eb="32">
      <t>ガイトウ</t>
    </rPh>
    <rPh sb="32" eb="34">
      <t>チイキ</t>
    </rPh>
    <rPh sb="35" eb="37">
      <t>センタク</t>
    </rPh>
    <phoneticPr fontId="1"/>
  </si>
  <si>
    <t>クロネコヤマト　スキー宅急便　運賃計算表</t>
    <rPh sb="11" eb="14">
      <t>タッキュウビン</t>
    </rPh>
    <rPh sb="15" eb="17">
      <t>ウンチン</t>
    </rPh>
    <rPh sb="17" eb="19">
      <t>ケイサン</t>
    </rPh>
    <rPh sb="19" eb="20">
      <t>ヒョウ</t>
    </rPh>
    <phoneticPr fontId="1"/>
  </si>
  <si>
    <t>スンーボード・スキー１組　定価運賃一覧</t>
    <rPh sb="11" eb="12">
      <t>クミ</t>
    </rPh>
    <rPh sb="13" eb="15">
      <t>テイカ</t>
    </rPh>
    <rPh sb="15" eb="17">
      <t>ウンチン</t>
    </rPh>
    <rPh sb="17" eb="19">
      <t>イチラン</t>
    </rPh>
    <phoneticPr fontId="1"/>
  </si>
  <si>
    <t>往復？</t>
    <rPh sb="0" eb="2">
      <t>オウフク</t>
    </rPh>
    <phoneticPr fontId="1"/>
  </si>
  <si>
    <t>スノーボード・スキー　１組</t>
    <rPh sb="12" eb="13">
      <t>クミ</t>
    </rPh>
    <phoneticPr fontId="1"/>
  </si>
  <si>
    <t>定価運賃（税込）</t>
    <rPh sb="0" eb="2">
      <t>テイカ</t>
    </rPh>
    <rPh sb="2" eb="4">
      <t>ウンチン</t>
    </rPh>
    <rPh sb="5" eb="7">
      <t>ゼイコミ</t>
    </rPh>
    <phoneticPr fontId="1"/>
  </si>
  <si>
    <t>２組・オールインワン型</t>
    <rPh sb="1" eb="2">
      <t>クミ</t>
    </rPh>
    <rPh sb="10" eb="11">
      <t>カタ</t>
    </rPh>
    <phoneticPr fontId="1"/>
  </si>
  <si>
    <t>スンーボード・スキー2組・オールインワン型　定価運賃一覧</t>
    <rPh sb="11" eb="12">
      <t>クミ</t>
    </rPh>
    <rPh sb="20" eb="21">
      <t>カタ</t>
    </rPh>
    <rPh sb="22" eb="24">
      <t>テイカ</t>
    </rPh>
    <rPh sb="24" eb="26">
      <t>ウンチン</t>
    </rPh>
    <rPh sb="26" eb="28">
      <t>イチラン</t>
    </rPh>
    <phoneticPr fontId="1"/>
  </si>
  <si>
    <t>120サイズ</t>
    <phoneticPr fontId="1"/>
  </si>
  <si>
    <t>160サイズ</t>
    <phoneticPr fontId="1"/>
  </si>
  <si>
    <t>割引後運賃（税込）</t>
    <rPh sb="0" eb="2">
      <t>ワリビキ</t>
    </rPh>
    <rPh sb="2" eb="3">
      <t>ゴ</t>
    </rPh>
    <rPh sb="3" eb="5">
      <t>ウンチン</t>
    </rPh>
    <rPh sb="6" eb="8">
      <t>ゼイコミ</t>
    </rPh>
    <phoneticPr fontId="1"/>
  </si>
  <si>
    <t>次に、割引オプションの右側のオレンジ色のはい/いいえを選択すると、黄色のセルに割引後運賃（税込）が表示されます。</t>
    <rPh sb="0" eb="1">
      <t>ツギ</t>
    </rPh>
    <rPh sb="3" eb="5">
      <t>ワリビキ</t>
    </rPh>
    <rPh sb="11" eb="13">
      <t>ミギガワ</t>
    </rPh>
    <rPh sb="18" eb="19">
      <t>イロ</t>
    </rPh>
    <rPh sb="27" eb="29">
      <t>センタク</t>
    </rPh>
    <rPh sb="33" eb="35">
      <t>キイロ</t>
    </rPh>
    <rPh sb="39" eb="41">
      <t>ワリビキ</t>
    </rPh>
    <rPh sb="41" eb="42">
      <t>ゴ</t>
    </rPh>
    <rPh sb="42" eb="44">
      <t>ウンチン</t>
    </rPh>
    <rPh sb="45" eb="47">
      <t>ゼイコミ</t>
    </rPh>
    <rPh sb="49" eb="51">
      <t>ヒョウジ</t>
    </rPh>
    <phoneticPr fontId="1"/>
  </si>
  <si>
    <t>はい/いいえ</t>
    <phoneticPr fontId="1"/>
  </si>
  <si>
    <t>変更履歴</t>
    <rPh sb="0" eb="2">
      <t>ヘンコウ</t>
    </rPh>
    <rPh sb="2" eb="4">
      <t>リレキ</t>
    </rPh>
    <phoneticPr fontId="1"/>
  </si>
  <si>
    <t>新規作成</t>
    <rPh sb="0" eb="2">
      <t>シンキ</t>
    </rPh>
    <rPh sb="2" eb="4">
      <t>サクセイ</t>
    </rPh>
    <phoneticPr fontId="1"/>
  </si>
  <si>
    <t>①メンバーズが持ち込んでネコピットで送り状を作成した場合の割引額を変更した。
変更前は、片道、往復共に100円割引。
変更後は、片道100円割引、往復150円割引。
②持ち込み割引額を変更した。
変更前は、片道、往復共に100円引き。
変更後は、片道100円割引、往復200円割引。</t>
    <rPh sb="7" eb="8">
      <t>モ</t>
    </rPh>
    <rPh sb="9" eb="10">
      <t>コ</t>
    </rPh>
    <rPh sb="18" eb="19">
      <t>オク</t>
    </rPh>
    <rPh sb="20" eb="21">
      <t>ジョウ</t>
    </rPh>
    <rPh sb="22" eb="24">
      <t>サクセイ</t>
    </rPh>
    <rPh sb="26" eb="28">
      <t>バアイ</t>
    </rPh>
    <rPh sb="29" eb="31">
      <t>ワリビキ</t>
    </rPh>
    <rPh sb="31" eb="32">
      <t>ガク</t>
    </rPh>
    <rPh sb="33" eb="35">
      <t>ヘンコウ</t>
    </rPh>
    <rPh sb="39" eb="41">
      <t>ヘンコウ</t>
    </rPh>
    <rPh sb="41" eb="42">
      <t>マエ</t>
    </rPh>
    <rPh sb="44" eb="46">
      <t>カタミチ</t>
    </rPh>
    <rPh sb="47" eb="49">
      <t>オウフク</t>
    </rPh>
    <rPh sb="49" eb="50">
      <t>トモ</t>
    </rPh>
    <rPh sb="54" eb="55">
      <t>エン</t>
    </rPh>
    <rPh sb="55" eb="57">
      <t>ワリビキ</t>
    </rPh>
    <rPh sb="59" eb="61">
      <t>ヘンコウ</t>
    </rPh>
    <rPh sb="61" eb="62">
      <t>アト</t>
    </rPh>
    <rPh sb="64" eb="66">
      <t>カタミチ</t>
    </rPh>
    <rPh sb="69" eb="70">
      <t>エン</t>
    </rPh>
    <rPh sb="70" eb="72">
      <t>ワリビキ</t>
    </rPh>
    <rPh sb="73" eb="75">
      <t>オウフク</t>
    </rPh>
    <rPh sb="78" eb="79">
      <t>エン</t>
    </rPh>
    <rPh sb="79" eb="81">
      <t>ワリビキ</t>
    </rPh>
    <rPh sb="84" eb="85">
      <t>モ</t>
    </rPh>
    <rPh sb="86" eb="87">
      <t>コ</t>
    </rPh>
    <rPh sb="88" eb="91">
      <t>ワリビキガク</t>
    </rPh>
    <rPh sb="92" eb="94">
      <t>ヘンコウ</t>
    </rPh>
    <rPh sb="98" eb="100">
      <t>ヘンコウ</t>
    </rPh>
    <rPh sb="100" eb="101">
      <t>マエ</t>
    </rPh>
    <rPh sb="103" eb="105">
      <t>カタミチ</t>
    </rPh>
    <rPh sb="106" eb="108">
      <t>オウフク</t>
    </rPh>
    <rPh sb="108" eb="109">
      <t>トモ</t>
    </rPh>
    <rPh sb="113" eb="114">
      <t>エン</t>
    </rPh>
    <rPh sb="114" eb="115">
      <t>ビ</t>
    </rPh>
    <rPh sb="118" eb="120">
      <t>ヘンコウ</t>
    </rPh>
    <rPh sb="120" eb="121">
      <t>アト</t>
    </rPh>
    <rPh sb="123" eb="125">
      <t>カタミチ</t>
    </rPh>
    <rPh sb="128" eb="129">
      <t>エン</t>
    </rPh>
    <rPh sb="129" eb="131">
      <t>ワリビキ</t>
    </rPh>
    <rPh sb="132" eb="134">
      <t>オウフク</t>
    </rPh>
    <rPh sb="137" eb="138">
      <t>エン</t>
    </rPh>
    <rPh sb="138" eb="140">
      <t>ワリビキ</t>
    </rPh>
    <phoneticPr fontId="1"/>
  </si>
  <si>
    <t>関東（東京・茨城・栃木・群馬・埼玉・千葉・神奈川・山梨）</t>
  </si>
  <si>
    <t>①メンバーズ以外が持ち込んでネコピットで送り状を作成した場合の割引額を変更した。
変更前は、片道、往復共に50円割引。
変更後は、片道50円割引、往復100円割引。</t>
    <rPh sb="6" eb="8">
      <t>イガイ</t>
    </rPh>
    <phoneticPr fontId="1"/>
  </si>
  <si>
    <t>作成日 2019/10/1</t>
    <rPh sb="0" eb="3">
      <t>サクセイビ</t>
    </rPh>
    <phoneticPr fontId="1"/>
  </si>
  <si>
    <t>2019年10月1日現在　税込</t>
    <rPh sb="4" eb="5">
      <t>ネン</t>
    </rPh>
    <rPh sb="7" eb="8">
      <t>ガツ</t>
    </rPh>
    <rPh sb="9" eb="10">
      <t>ニチ</t>
    </rPh>
    <rPh sb="10" eb="12">
      <t>ゲンザイ</t>
    </rPh>
    <rPh sb="13" eb="15">
      <t>ゼイコミ</t>
    </rPh>
    <phoneticPr fontId="1"/>
  </si>
  <si>
    <t>消費増税に伴い、運賃や包装資材代金を更新。</t>
    <rPh sb="0" eb="2">
      <t>ショウヒ</t>
    </rPh>
    <rPh sb="2" eb="4">
      <t>ゾウゼイ</t>
    </rPh>
    <rPh sb="5" eb="6">
      <t>トモナ</t>
    </rPh>
    <rPh sb="8" eb="10">
      <t>ウンチン</t>
    </rPh>
    <rPh sb="11" eb="13">
      <t>ホウソウ</t>
    </rPh>
    <rPh sb="13" eb="15">
      <t>シザイ</t>
    </rPh>
    <rPh sb="15" eb="17">
      <t>ダイキン</t>
    </rPh>
    <rPh sb="18" eb="20">
      <t>コウシン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</si>
</sst>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5" formatCode="&quot;¥&quot;#,##0;&quot;¥&quot;\-#,##0"/>
  </numFmts>
  <fonts count="4" x14ac:knownFonts="1">
    <font>
      <sz val="11"/>
      <color theme="1"/>
      <name val="ＭＳ Ｐゴシック"/>
      <family val="2"/>
      <charset val="128"/>
      <scheme val="minor"/>
    </font>
    <font>
      <sz val="6"/>
      <name val="ＭＳ Ｐゴシック"/>
      <family val="2"/>
      <charset val="128"/>
      <scheme val="minor"/>
    </font>
    <font>
      <b/>
      <sz val="16"/>
      <color theme="4" tint="-0.249977111117893"/>
      <name val="HG丸ｺﾞｼｯｸM-PRO"/>
      <family val="3"/>
      <charset val="128"/>
    </font>
    <font>
      <sz val="20"/>
      <color theme="1"/>
      <name val="ＭＳ Ｐゴシック"/>
      <family val="2"/>
      <charset val="128"/>
      <scheme val="minor"/>
    </font>
  </fonts>
  <fills count="5">
    <fill>
      <patternFill patternType="none"/>
    </fill>
    <fill>
      <patternFill patternType="gray125"/>
    </fill>
    <fill>
      <patternFill patternType="solid">
        <fgColor theme="5" tint="0.39997558519241921"/>
        <bgColor indexed="64"/>
      </patternFill>
    </fill>
    <fill>
      <patternFill patternType="solid">
        <fgColor rgb="FFFFFF00"/>
        <bgColor indexed="64"/>
      </patternFill>
    </fill>
    <fill>
      <patternFill patternType="solid">
        <fgColor theme="7" tint="0.7999816888943144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double">
        <color indexed="64"/>
      </bottom>
      <diagonal/>
    </border>
  </borders>
  <cellStyleXfs count="1">
    <xf numFmtId="0" fontId="0" fillId="0" borderId="0">
      <alignment vertical="center"/>
    </xf>
  </cellStyleXfs>
  <cellXfs count="23">
    <xf numFmtId="0" fontId="0" fillId="0" borderId="0" xfId="0">
      <alignment vertical="center"/>
    </xf>
    <xf numFmtId="0" fontId="2" fillId="0" borderId="0" xfId="0" applyFont="1">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2" borderId="1" xfId="0" applyFill="1" applyBorder="1">
      <alignment vertical="center"/>
    </xf>
    <xf numFmtId="0" fontId="0" fillId="0" borderId="0" xfId="0" applyAlignment="1">
      <alignment horizontal="center" vertical="center"/>
    </xf>
    <xf numFmtId="0" fontId="0" fillId="0" borderId="1" xfId="0" applyBorder="1" applyAlignment="1">
      <alignment horizontal="center" vertical="center"/>
    </xf>
    <xf numFmtId="0" fontId="0" fillId="0" borderId="1" xfId="0" applyBorder="1" applyAlignment="1">
      <alignment horizontal="left" vertical="center"/>
    </xf>
    <xf numFmtId="0" fontId="0" fillId="0" borderId="7" xfId="0" applyBorder="1" applyAlignment="1">
      <alignment horizontal="left" vertical="center"/>
    </xf>
    <xf numFmtId="0" fontId="0" fillId="0" borderId="6" xfId="0" applyBorder="1">
      <alignment vertical="center"/>
    </xf>
    <xf numFmtId="0" fontId="0" fillId="0" borderId="6" xfId="0" applyBorder="1" applyAlignment="1">
      <alignment horizontal="center" vertical="center"/>
    </xf>
    <xf numFmtId="5" fontId="0" fillId="0" borderId="7" xfId="0" applyNumberFormat="1" applyBorder="1">
      <alignment vertical="center"/>
    </xf>
    <xf numFmtId="5" fontId="0" fillId="0" borderId="1" xfId="0" applyNumberFormat="1" applyBorder="1">
      <alignment vertical="center"/>
    </xf>
    <xf numFmtId="5" fontId="3" fillId="3" borderId="8" xfId="0" applyNumberFormat="1" applyFont="1" applyFill="1" applyBorder="1">
      <alignment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4" borderId="1" xfId="0" applyFill="1" applyBorder="1">
      <alignment vertical="center"/>
    </xf>
    <xf numFmtId="0" fontId="0" fillId="2" borderId="7" xfId="0" applyFill="1" applyBorder="1" applyAlignment="1">
      <alignment horizontal="center" vertical="center"/>
    </xf>
    <xf numFmtId="14" fontId="0" fillId="0" borderId="0" xfId="0" applyNumberFormat="1">
      <alignment vertical="center"/>
    </xf>
    <xf numFmtId="0" fontId="0" fillId="0" borderId="0" xfId="0"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0"/>
  <sheetViews>
    <sheetView tabSelected="1" zoomScale="115" zoomScaleNormal="115" workbookViewId="0">
      <selection activeCell="B4" sqref="B4"/>
    </sheetView>
  </sheetViews>
  <sheetFormatPr defaultRowHeight="13.5" x14ac:dyDescent="0.15"/>
  <cols>
    <col min="1" max="1" width="2.75" customWidth="1"/>
    <col min="2" max="2" width="18.375" customWidth="1"/>
    <col min="3" max="3" width="22.625" customWidth="1"/>
    <col min="4" max="4" width="22.25" customWidth="1"/>
    <col min="5" max="5" width="21.25" customWidth="1"/>
    <col min="6" max="14" width="9.625" customWidth="1"/>
  </cols>
  <sheetData>
    <row r="1" spans="1:13" ht="18.75" x14ac:dyDescent="0.15">
      <c r="A1" s="1" t="s">
        <v>27</v>
      </c>
    </row>
    <row r="3" spans="1:13" x14ac:dyDescent="0.15">
      <c r="B3" t="s">
        <v>44</v>
      </c>
    </row>
    <row r="4" spans="1:13" x14ac:dyDescent="0.15">
      <c r="B4" t="s">
        <v>23</v>
      </c>
    </row>
    <row r="6" spans="1:13" x14ac:dyDescent="0.15">
      <c r="B6" t="s">
        <v>24</v>
      </c>
    </row>
    <row r="7" spans="1:13" x14ac:dyDescent="0.15">
      <c r="B7" t="s">
        <v>26</v>
      </c>
    </row>
    <row r="8" spans="1:13" x14ac:dyDescent="0.15">
      <c r="B8" t="s">
        <v>37</v>
      </c>
    </row>
    <row r="10" spans="1:13" x14ac:dyDescent="0.15">
      <c r="J10" t="s">
        <v>34</v>
      </c>
      <c r="K10" t="s">
        <v>35</v>
      </c>
      <c r="M10" t="s">
        <v>16</v>
      </c>
    </row>
    <row r="11" spans="1:13" x14ac:dyDescent="0.15">
      <c r="B11" s="2" t="s">
        <v>12</v>
      </c>
      <c r="C11" s="7" t="s">
        <v>1</v>
      </c>
      <c r="J11">
        <f>MATCH(C11,'120'!B5:B16,0)</f>
        <v>2</v>
      </c>
      <c r="K11">
        <f>MATCH(C11,'160'!B5:B16,0)</f>
        <v>2</v>
      </c>
      <c r="M11" t="s">
        <v>18</v>
      </c>
    </row>
    <row r="12" spans="1:13" x14ac:dyDescent="0.15">
      <c r="B12" s="2" t="s">
        <v>13</v>
      </c>
      <c r="C12" s="7" t="s">
        <v>42</v>
      </c>
      <c r="J12">
        <f>MATCH(C12,'120'!C4:N4,0)</f>
        <v>4</v>
      </c>
      <c r="K12">
        <f>MATCH(C12,'160'!C4:N4,0)</f>
        <v>4</v>
      </c>
    </row>
    <row r="15" spans="1:13" x14ac:dyDescent="0.15">
      <c r="D15" s="17" t="s">
        <v>30</v>
      </c>
      <c r="E15" s="17" t="s">
        <v>32</v>
      </c>
      <c r="H15" s="8"/>
      <c r="I15" s="8"/>
      <c r="J15" s="8"/>
      <c r="K15" s="8"/>
      <c r="L15" s="8"/>
    </row>
    <row r="16" spans="1:13" ht="14.25" thickBot="1" x14ac:dyDescent="0.2">
      <c r="D16" s="18" t="s">
        <v>31</v>
      </c>
      <c r="E16" s="18" t="s">
        <v>31</v>
      </c>
    </row>
    <row r="17" spans="2:6" ht="14.25" thickTop="1" x14ac:dyDescent="0.15">
      <c r="D17" s="14">
        <f>MAX(INDEX('120'!C5:'120'!N16,J11,J12),INDEX('120'!C5:'120'!N16,J12,J11))</f>
        <v>1716</v>
      </c>
      <c r="E17" s="14">
        <f>MAX(INDEX('160'!C5:'160'!N16,J11,J12),INDEX('160'!C5:'160'!N16,J12,J11))</f>
        <v>2178</v>
      </c>
    </row>
    <row r="20" spans="2:6" ht="14.25" thickBot="1" x14ac:dyDescent="0.2">
      <c r="B20" s="12" t="s">
        <v>25</v>
      </c>
      <c r="C20" s="13" t="s">
        <v>38</v>
      </c>
      <c r="D20" s="13" t="s">
        <v>22</v>
      </c>
      <c r="E20" s="13" t="s">
        <v>22</v>
      </c>
    </row>
    <row r="21" spans="2:6" ht="14.25" thickTop="1" x14ac:dyDescent="0.15">
      <c r="B21" s="11" t="s">
        <v>19</v>
      </c>
      <c r="C21" s="20" t="s">
        <v>15</v>
      </c>
      <c r="D21" s="14">
        <f>IF(AND($C$21="はい",$C$22="はい"),200,IF(AND($C$21="はい",$C$22="いいえ"),100,0))</f>
        <v>200</v>
      </c>
      <c r="E21" s="14">
        <f>IF(AND($C$21="はい",$C$22="はい"),200,IF(AND($C$21="はい",$C$22="いいえ"),100,0))</f>
        <v>200</v>
      </c>
    </row>
    <row r="22" spans="2:6" x14ac:dyDescent="0.15">
      <c r="B22" s="11" t="s">
        <v>29</v>
      </c>
      <c r="C22" s="20" t="s">
        <v>15</v>
      </c>
      <c r="D22" s="14">
        <f>IF($C$22="はい",100,0)</f>
        <v>100</v>
      </c>
      <c r="E22" s="14">
        <f>IF($C$22="はい",100,0)</f>
        <v>100</v>
      </c>
      <c r="F22">
        <f>IF(C22="はい",2,1)</f>
        <v>2</v>
      </c>
    </row>
    <row r="23" spans="2:6" x14ac:dyDescent="0.15">
      <c r="B23" s="10" t="s">
        <v>20</v>
      </c>
      <c r="C23" s="20" t="s">
        <v>17</v>
      </c>
      <c r="D23" s="15">
        <f>IF(AND($C$22="はい",$C$23="いいえ"),100,IF(AND($C$22="いいえ",$C$23="いいえ"),50,0))</f>
        <v>100</v>
      </c>
      <c r="E23" s="15">
        <f>IF(AND($C$22="はい",$C$23="いいえ"),100,IF(AND($C$22="いいえ",$C$23="いいえ"),50,0))</f>
        <v>100</v>
      </c>
    </row>
    <row r="24" spans="2:6" x14ac:dyDescent="0.15">
      <c r="B24" s="10" t="s">
        <v>14</v>
      </c>
      <c r="C24" s="20" t="s">
        <v>15</v>
      </c>
      <c r="D24" s="15">
        <f>IF(AND($C$24="はい",$C$23="いいえ"),60,0)</f>
        <v>60</v>
      </c>
      <c r="E24" s="15">
        <f>IF(AND($C$24="はい",$C$23="いいえ"),60,0)</f>
        <v>60</v>
      </c>
    </row>
    <row r="25" spans="2:6" x14ac:dyDescent="0.15">
      <c r="B25" s="10" t="s">
        <v>21</v>
      </c>
      <c r="C25" s="20" t="s">
        <v>15</v>
      </c>
      <c r="D25" s="15">
        <f>IF($C$25="はい",INT(D17*$F$22*0.1),0)</f>
        <v>343</v>
      </c>
      <c r="E25" s="15">
        <f>IF($C$25="はい",INT(E17*$F$22*0.1),0)</f>
        <v>435</v>
      </c>
    </row>
    <row r="28" spans="2:6" x14ac:dyDescent="0.15">
      <c r="D28" s="17" t="s">
        <v>30</v>
      </c>
      <c r="E28" s="17" t="s">
        <v>32</v>
      </c>
    </row>
    <row r="29" spans="2:6" ht="14.25" thickBot="1" x14ac:dyDescent="0.2">
      <c r="D29" s="18" t="s">
        <v>36</v>
      </c>
      <c r="E29" s="18" t="s">
        <v>36</v>
      </c>
    </row>
    <row r="30" spans="2:6" ht="33" customHeight="1" thickTop="1" thickBot="1" x14ac:dyDescent="0.2">
      <c r="D30" s="16">
        <f>D17*$F22-SUM($D21:$D25)</f>
        <v>2629</v>
      </c>
      <c r="E30" s="16">
        <f>E17*$F22-SUM($E21:$E25)</f>
        <v>3461</v>
      </c>
    </row>
  </sheetData>
  <phoneticPr fontId="1"/>
  <dataValidations count="1">
    <dataValidation type="list" allowBlank="1" showInputMessage="1" showErrorMessage="1" sqref="C21:C25">
      <formula1>$M$10:$M$11</formula1>
    </dataValidation>
  </dataValidations>
  <pageMargins left="0.7" right="0.7" top="0.75" bottom="0.75" header="0.3" footer="0.3"/>
  <pageSetup paperSize="9" orientation="portrait" horizontalDpi="0" verticalDpi="0"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'120'!$C$4:$N$4</xm:f>
          </x14:formula1>
          <xm:sqref>C12</xm:sqref>
        </x14:dataValidation>
        <x14:dataValidation type="list" allowBlank="1" showInputMessage="1" showErrorMessage="1">
          <x14:formula1>
            <xm:f>'120'!$B$5:$B$16</xm:f>
          </x14:formula1>
          <xm:sqref>C11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zoomScale="115" zoomScaleNormal="115" workbookViewId="0">
      <selection activeCell="N17" sqref="N17"/>
    </sheetView>
  </sheetViews>
  <sheetFormatPr defaultRowHeight="13.5" x14ac:dyDescent="0.15"/>
  <cols>
    <col min="1" max="1" width="4" customWidth="1"/>
    <col min="2" max="2" width="13.5" customWidth="1"/>
  </cols>
  <sheetData>
    <row r="1" spans="1:14" ht="18.75" x14ac:dyDescent="0.15">
      <c r="A1" s="1" t="s">
        <v>28</v>
      </c>
    </row>
    <row r="2" spans="1:14" x14ac:dyDescent="0.15">
      <c r="B2" t="s">
        <v>45</v>
      </c>
    </row>
    <row r="3" spans="1:14" x14ac:dyDescent="0.15">
      <c r="A3" s="3"/>
      <c r="B3" s="4"/>
      <c r="C3" s="9">
        <v>1</v>
      </c>
      <c r="D3" s="9">
        <v>2</v>
      </c>
      <c r="E3" s="9">
        <v>3</v>
      </c>
      <c r="F3" s="9">
        <v>4</v>
      </c>
      <c r="G3" s="9">
        <v>5</v>
      </c>
      <c r="H3" s="9">
        <v>6</v>
      </c>
      <c r="I3" s="9">
        <v>7</v>
      </c>
      <c r="J3" s="9">
        <v>8</v>
      </c>
      <c r="K3" s="9">
        <v>9</v>
      </c>
      <c r="L3" s="9">
        <v>10</v>
      </c>
      <c r="M3" s="9">
        <v>11</v>
      </c>
      <c r="N3" s="9">
        <v>12</v>
      </c>
    </row>
    <row r="4" spans="1:14" x14ac:dyDescent="0.15">
      <c r="A4" s="5"/>
      <c r="B4" s="6"/>
      <c r="C4" s="2" t="str">
        <f>B5</f>
        <v>北海道</v>
      </c>
      <c r="D4" s="2" t="str">
        <f>B6</f>
        <v>北東北（青森・秋田・岩手）</v>
      </c>
      <c r="E4" s="2" t="str">
        <f>B7</f>
        <v>南東北（宮城・山形・福島）</v>
      </c>
      <c r="F4" s="2" t="str">
        <f>B8</f>
        <v>関東（東京・茨城・栃木・群馬・埼玉・千葉・神奈川・山梨）</v>
      </c>
      <c r="G4" s="2" t="str">
        <f>B9</f>
        <v>信越（長野・新潟）</v>
      </c>
      <c r="H4" s="2" t="str">
        <f>B10</f>
        <v>北陸（富山・石川・福井）</v>
      </c>
      <c r="I4" s="2" t="str">
        <f>B11</f>
        <v>中部（静岡・愛知・岐阜・三重）</v>
      </c>
      <c r="J4" s="2" t="str">
        <f>B12</f>
        <v>関西（京都・滋賀・奈良・和歌山・大阪・兵庫）</v>
      </c>
      <c r="K4" s="2" t="str">
        <f>B13</f>
        <v>中国（岡山・広島・山口・鳥取・島根）</v>
      </c>
      <c r="L4" s="2" t="str">
        <f>B14</f>
        <v>四国（香川・徳島・高知・愛媛）</v>
      </c>
      <c r="M4" s="2" t="str">
        <f>B15</f>
        <v>九州（福岡・佐賀・長崎・熊本・大分・宮崎・鹿児島）</v>
      </c>
      <c r="N4" s="2" t="str">
        <f>B16</f>
        <v>沖縄</v>
      </c>
    </row>
    <row r="5" spans="1:14" x14ac:dyDescent="0.15">
      <c r="A5" s="2">
        <v>1</v>
      </c>
      <c r="B5" s="2" t="s">
        <v>0</v>
      </c>
      <c r="C5" s="19">
        <v>1606</v>
      </c>
      <c r="D5" s="2"/>
      <c r="E5" s="2"/>
      <c r="F5" s="2"/>
      <c r="G5" s="2"/>
      <c r="H5" s="2"/>
      <c r="I5" s="2"/>
      <c r="J5" s="2"/>
      <c r="K5" s="2"/>
      <c r="L5" s="2"/>
      <c r="M5" s="2"/>
      <c r="N5" s="2"/>
    </row>
    <row r="6" spans="1:14" x14ac:dyDescent="0.15">
      <c r="A6" s="2">
        <v>2</v>
      </c>
      <c r="B6" s="2" t="s">
        <v>1</v>
      </c>
      <c r="C6" s="19">
        <v>1826</v>
      </c>
      <c r="D6" s="19">
        <v>1606</v>
      </c>
      <c r="E6" s="2"/>
      <c r="F6" s="2"/>
      <c r="G6" s="2"/>
      <c r="H6" s="2"/>
      <c r="I6" s="2"/>
      <c r="J6" s="2"/>
      <c r="K6" s="2"/>
      <c r="L6" s="2"/>
      <c r="M6" s="2"/>
      <c r="N6" s="2"/>
    </row>
    <row r="7" spans="1:14" x14ac:dyDescent="0.15">
      <c r="A7" s="2">
        <v>3</v>
      </c>
      <c r="B7" s="2" t="s">
        <v>2</v>
      </c>
      <c r="C7" s="19">
        <v>1936</v>
      </c>
      <c r="D7" s="19">
        <v>1606</v>
      </c>
      <c r="E7" s="19">
        <v>1606</v>
      </c>
      <c r="F7" s="2"/>
      <c r="G7" s="2"/>
      <c r="H7" s="2"/>
      <c r="I7" s="2"/>
      <c r="J7" s="2"/>
      <c r="K7" s="2"/>
      <c r="L7" s="2"/>
      <c r="M7" s="2"/>
      <c r="N7" s="2"/>
    </row>
    <row r="8" spans="1:14" x14ac:dyDescent="0.15">
      <c r="A8" s="2">
        <v>4</v>
      </c>
      <c r="B8" s="2" t="s">
        <v>3</v>
      </c>
      <c r="C8" s="19">
        <v>2046</v>
      </c>
      <c r="D8" s="19">
        <v>1716</v>
      </c>
      <c r="E8" s="19">
        <v>1606</v>
      </c>
      <c r="F8" s="19">
        <v>1606</v>
      </c>
      <c r="G8" s="2"/>
      <c r="H8" s="2"/>
      <c r="I8" s="2"/>
      <c r="J8" s="2"/>
      <c r="K8" s="2"/>
      <c r="L8" s="2"/>
      <c r="M8" s="2"/>
      <c r="N8" s="2"/>
    </row>
    <row r="9" spans="1:14" x14ac:dyDescent="0.15">
      <c r="A9" s="2">
        <v>5</v>
      </c>
      <c r="B9" s="2" t="s">
        <v>4</v>
      </c>
      <c r="C9" s="19">
        <v>2046</v>
      </c>
      <c r="D9" s="19">
        <v>1716</v>
      </c>
      <c r="E9" s="19">
        <v>1606</v>
      </c>
      <c r="F9" s="19">
        <v>1606</v>
      </c>
      <c r="G9" s="19">
        <v>1606</v>
      </c>
      <c r="H9" s="2"/>
      <c r="I9" s="2"/>
      <c r="J9" s="2"/>
      <c r="K9" s="2"/>
      <c r="L9" s="2"/>
      <c r="M9" s="2"/>
      <c r="N9" s="2"/>
    </row>
    <row r="10" spans="1:14" x14ac:dyDescent="0.15">
      <c r="A10" s="2">
        <v>6</v>
      </c>
      <c r="B10" s="2" t="s">
        <v>5</v>
      </c>
      <c r="C10" s="19">
        <v>2156</v>
      </c>
      <c r="D10" s="19">
        <v>1826</v>
      </c>
      <c r="E10" s="19">
        <v>1716</v>
      </c>
      <c r="F10" s="19">
        <v>1606</v>
      </c>
      <c r="G10" s="19">
        <v>1606</v>
      </c>
      <c r="H10" s="19">
        <v>1606</v>
      </c>
      <c r="I10" s="2"/>
      <c r="J10" s="2"/>
      <c r="K10" s="2"/>
      <c r="L10" s="2"/>
      <c r="M10" s="2"/>
      <c r="N10" s="2"/>
    </row>
    <row r="11" spans="1:14" x14ac:dyDescent="0.15">
      <c r="A11" s="2">
        <v>7</v>
      </c>
      <c r="B11" s="2" t="s">
        <v>6</v>
      </c>
      <c r="C11" s="19">
        <v>2156</v>
      </c>
      <c r="D11" s="19">
        <v>1826</v>
      </c>
      <c r="E11" s="19">
        <v>1716</v>
      </c>
      <c r="F11" s="19">
        <v>1606</v>
      </c>
      <c r="G11" s="19">
        <v>1606</v>
      </c>
      <c r="H11" s="19">
        <v>1606</v>
      </c>
      <c r="I11" s="19">
        <v>1606</v>
      </c>
      <c r="J11" s="2"/>
      <c r="K11" s="2"/>
      <c r="L11" s="2"/>
      <c r="M11" s="2"/>
      <c r="N11" s="2"/>
    </row>
    <row r="12" spans="1:14" x14ac:dyDescent="0.15">
      <c r="A12" s="2">
        <v>8</v>
      </c>
      <c r="B12" s="2" t="s">
        <v>7</v>
      </c>
      <c r="C12" s="19">
        <v>2376</v>
      </c>
      <c r="D12" s="19">
        <v>1936</v>
      </c>
      <c r="E12" s="19">
        <v>1826</v>
      </c>
      <c r="F12" s="19">
        <v>1716</v>
      </c>
      <c r="G12" s="19">
        <v>1716</v>
      </c>
      <c r="H12" s="19">
        <v>1606</v>
      </c>
      <c r="I12" s="19">
        <v>1606</v>
      </c>
      <c r="J12" s="19">
        <v>1606</v>
      </c>
      <c r="K12" s="2"/>
      <c r="L12" s="2"/>
      <c r="M12" s="2"/>
      <c r="N12" s="2"/>
    </row>
    <row r="13" spans="1:14" x14ac:dyDescent="0.15">
      <c r="A13" s="2">
        <v>9</v>
      </c>
      <c r="B13" s="2" t="s">
        <v>8</v>
      </c>
      <c r="C13" s="19">
        <v>2486</v>
      </c>
      <c r="D13" s="19">
        <v>2046</v>
      </c>
      <c r="E13" s="19">
        <v>2046</v>
      </c>
      <c r="F13" s="19">
        <v>1826</v>
      </c>
      <c r="G13" s="19">
        <v>1826</v>
      </c>
      <c r="H13" s="19">
        <v>1716</v>
      </c>
      <c r="I13" s="19">
        <v>1716</v>
      </c>
      <c r="J13" s="19">
        <v>1606</v>
      </c>
      <c r="K13" s="19">
        <v>1606</v>
      </c>
      <c r="L13" s="2"/>
      <c r="M13" s="2"/>
      <c r="N13" s="2"/>
    </row>
    <row r="14" spans="1:14" x14ac:dyDescent="0.15">
      <c r="A14" s="2">
        <v>10</v>
      </c>
      <c r="B14" s="2" t="s">
        <v>9</v>
      </c>
      <c r="C14" s="19">
        <v>2486</v>
      </c>
      <c r="D14" s="19">
        <v>2046</v>
      </c>
      <c r="E14" s="19">
        <v>2046</v>
      </c>
      <c r="F14" s="19">
        <v>1826</v>
      </c>
      <c r="G14" s="19">
        <v>1826</v>
      </c>
      <c r="H14" s="19">
        <v>1716</v>
      </c>
      <c r="I14" s="19">
        <v>1716</v>
      </c>
      <c r="J14" s="19">
        <v>1606</v>
      </c>
      <c r="K14" s="19">
        <v>1606</v>
      </c>
      <c r="L14" s="19">
        <v>1606</v>
      </c>
      <c r="M14" s="2"/>
      <c r="N14" s="2"/>
    </row>
    <row r="15" spans="1:14" x14ac:dyDescent="0.15">
      <c r="A15" s="2">
        <v>11</v>
      </c>
      <c r="B15" s="2" t="s">
        <v>10</v>
      </c>
      <c r="C15" s="19">
        <v>2706</v>
      </c>
      <c r="D15" s="19">
        <v>2266</v>
      </c>
      <c r="E15" s="19">
        <v>2266</v>
      </c>
      <c r="F15" s="19">
        <v>2046</v>
      </c>
      <c r="G15" s="19">
        <v>2046</v>
      </c>
      <c r="H15" s="19">
        <v>1826</v>
      </c>
      <c r="I15" s="19">
        <v>1826</v>
      </c>
      <c r="J15" s="19">
        <v>1716</v>
      </c>
      <c r="K15" s="19">
        <v>1606</v>
      </c>
      <c r="L15" s="19">
        <v>1716</v>
      </c>
      <c r="M15" s="19">
        <v>1606</v>
      </c>
      <c r="N15" s="2"/>
    </row>
    <row r="16" spans="1:14" x14ac:dyDescent="0.15">
      <c r="A16" s="2">
        <v>12</v>
      </c>
      <c r="B16" s="2" t="s">
        <v>11</v>
      </c>
      <c r="C16" s="19">
        <v>3696</v>
      </c>
      <c r="D16" s="19">
        <v>3366</v>
      </c>
      <c r="E16" s="19">
        <v>3256</v>
      </c>
      <c r="F16" s="19">
        <v>3036</v>
      </c>
      <c r="G16" s="19">
        <v>3146</v>
      </c>
      <c r="H16" s="19">
        <v>3146</v>
      </c>
      <c r="I16" s="19">
        <v>3036</v>
      </c>
      <c r="J16" s="19">
        <v>3036</v>
      </c>
      <c r="K16" s="19">
        <v>3036</v>
      </c>
      <c r="L16" s="19">
        <v>3036</v>
      </c>
      <c r="M16" s="19">
        <v>2926</v>
      </c>
      <c r="N16" s="19">
        <v>1606</v>
      </c>
    </row>
  </sheetData>
  <phoneticPr fontId="1"/>
  <pageMargins left="0.7" right="0.7" top="0.75" bottom="0.75"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zoomScale="115" zoomScaleNormal="115" workbookViewId="0">
      <selection activeCell="N17" sqref="N17"/>
    </sheetView>
  </sheetViews>
  <sheetFormatPr defaultRowHeight="13.5" x14ac:dyDescent="0.15"/>
  <cols>
    <col min="1" max="1" width="4" customWidth="1"/>
    <col min="2" max="2" width="17" customWidth="1"/>
  </cols>
  <sheetData>
    <row r="1" spans="1:14" ht="18.75" x14ac:dyDescent="0.15">
      <c r="A1" s="1" t="s">
        <v>33</v>
      </c>
    </row>
    <row r="2" spans="1:14" x14ac:dyDescent="0.15">
      <c r="B2" t="s">
        <v>45</v>
      </c>
    </row>
    <row r="3" spans="1:14" x14ac:dyDescent="0.15">
      <c r="A3" s="3"/>
      <c r="B3" s="4"/>
      <c r="C3" s="9">
        <v>1</v>
      </c>
      <c r="D3" s="9">
        <v>2</v>
      </c>
      <c r="E3" s="9">
        <v>3</v>
      </c>
      <c r="F3" s="9">
        <v>4</v>
      </c>
      <c r="G3" s="9">
        <v>5</v>
      </c>
      <c r="H3" s="9">
        <v>6</v>
      </c>
      <c r="I3" s="9">
        <v>7</v>
      </c>
      <c r="J3" s="9">
        <v>8</v>
      </c>
      <c r="K3" s="9">
        <v>9</v>
      </c>
      <c r="L3" s="9">
        <v>10</v>
      </c>
      <c r="M3" s="9">
        <v>11</v>
      </c>
      <c r="N3" s="9">
        <v>12</v>
      </c>
    </row>
    <row r="4" spans="1:14" x14ac:dyDescent="0.15">
      <c r="A4" s="5"/>
      <c r="B4" s="6"/>
      <c r="C4" s="2" t="str">
        <f>B5</f>
        <v>北海道</v>
      </c>
      <c r="D4" s="2" t="str">
        <f>B6</f>
        <v>北東北（青森・秋田・岩手）</v>
      </c>
      <c r="E4" s="2" t="str">
        <f>B7</f>
        <v>南東北（宮城・山形・福島）</v>
      </c>
      <c r="F4" s="2" t="str">
        <f>B8</f>
        <v>関東（東京・茨城・栃木・群馬・埼玉・千葉・神奈川・山梨）</v>
      </c>
      <c r="G4" s="2" t="str">
        <f>B9</f>
        <v>信越（長野・新潟）</v>
      </c>
      <c r="H4" s="2" t="str">
        <f>B10</f>
        <v>北陸（富山・石川・福井）</v>
      </c>
      <c r="I4" s="2" t="str">
        <f>B11</f>
        <v>中部（静岡・愛知・岐阜・三重）</v>
      </c>
      <c r="J4" s="2" t="str">
        <f>B12</f>
        <v>関西（京都・滋賀・奈良・和歌山・大阪・兵庫）</v>
      </c>
      <c r="K4" s="2" t="str">
        <f>B13</f>
        <v>中国（岡山・広島・山口・鳥取・島根）</v>
      </c>
      <c r="L4" s="2" t="str">
        <f>B14</f>
        <v>四国（香川・徳島・高知・愛媛）</v>
      </c>
      <c r="M4" s="2" t="str">
        <f>B15</f>
        <v>九州（福岡・佐賀・長崎・熊本・大分・宮崎・鹿児島）</v>
      </c>
      <c r="N4" s="2" t="str">
        <f>B16</f>
        <v>沖縄</v>
      </c>
    </row>
    <row r="5" spans="1:14" x14ac:dyDescent="0.15">
      <c r="A5" s="2">
        <v>1</v>
      </c>
      <c r="B5" s="2" t="s">
        <v>0</v>
      </c>
      <c r="C5" s="19">
        <v>2068</v>
      </c>
      <c r="D5" s="2"/>
      <c r="E5" s="2"/>
      <c r="F5" s="2"/>
      <c r="G5" s="2"/>
      <c r="H5" s="2"/>
      <c r="I5" s="2"/>
      <c r="J5" s="2"/>
      <c r="K5" s="2"/>
      <c r="L5" s="2"/>
      <c r="M5" s="2"/>
      <c r="N5" s="2"/>
    </row>
    <row r="6" spans="1:14" x14ac:dyDescent="0.15">
      <c r="A6" s="2">
        <v>2</v>
      </c>
      <c r="B6" s="2" t="s">
        <v>1</v>
      </c>
      <c r="C6" s="19">
        <v>2288</v>
      </c>
      <c r="D6" s="19">
        <v>2068</v>
      </c>
      <c r="E6" s="2"/>
      <c r="F6" s="2"/>
      <c r="G6" s="2"/>
      <c r="H6" s="2"/>
      <c r="I6" s="2"/>
      <c r="J6" s="2"/>
      <c r="K6" s="2"/>
      <c r="L6" s="2"/>
      <c r="M6" s="2"/>
      <c r="N6" s="2"/>
    </row>
    <row r="7" spans="1:14" x14ac:dyDescent="0.15">
      <c r="A7" s="2">
        <v>3</v>
      </c>
      <c r="B7" s="2" t="s">
        <v>2</v>
      </c>
      <c r="C7" s="19">
        <v>2398</v>
      </c>
      <c r="D7" s="19">
        <v>2068</v>
      </c>
      <c r="E7" s="19">
        <v>2068</v>
      </c>
      <c r="F7" s="2"/>
      <c r="G7" s="2"/>
      <c r="H7" s="2"/>
      <c r="I7" s="2"/>
      <c r="J7" s="2"/>
      <c r="K7" s="2"/>
      <c r="L7" s="2"/>
      <c r="M7" s="2"/>
      <c r="N7" s="2"/>
    </row>
    <row r="8" spans="1:14" x14ac:dyDescent="0.15">
      <c r="A8" s="2">
        <v>4</v>
      </c>
      <c r="B8" s="2" t="s">
        <v>3</v>
      </c>
      <c r="C8" s="19">
        <v>2508</v>
      </c>
      <c r="D8" s="19">
        <v>2178</v>
      </c>
      <c r="E8" s="19">
        <v>2068</v>
      </c>
      <c r="F8" s="19">
        <v>2068</v>
      </c>
      <c r="G8" s="2"/>
      <c r="H8" s="2"/>
      <c r="I8" s="2"/>
      <c r="J8" s="2"/>
      <c r="K8" s="2"/>
      <c r="L8" s="2"/>
      <c r="M8" s="2"/>
      <c r="N8" s="2"/>
    </row>
    <row r="9" spans="1:14" x14ac:dyDescent="0.15">
      <c r="A9" s="2">
        <v>5</v>
      </c>
      <c r="B9" s="2" t="s">
        <v>4</v>
      </c>
      <c r="C9" s="19">
        <v>2508</v>
      </c>
      <c r="D9" s="19">
        <v>2178</v>
      </c>
      <c r="E9" s="19">
        <v>2068</v>
      </c>
      <c r="F9" s="19">
        <v>2068</v>
      </c>
      <c r="G9" s="19">
        <v>2068</v>
      </c>
      <c r="H9" s="2"/>
      <c r="I9" s="2"/>
      <c r="J9" s="2"/>
      <c r="K9" s="2"/>
      <c r="L9" s="2"/>
      <c r="M9" s="2"/>
      <c r="N9" s="2"/>
    </row>
    <row r="10" spans="1:14" x14ac:dyDescent="0.15">
      <c r="A10" s="2">
        <v>6</v>
      </c>
      <c r="B10" s="2" t="s">
        <v>5</v>
      </c>
      <c r="C10" s="19">
        <v>2618</v>
      </c>
      <c r="D10" s="19">
        <v>2288</v>
      </c>
      <c r="E10" s="19">
        <v>2178</v>
      </c>
      <c r="F10" s="19">
        <v>2068</v>
      </c>
      <c r="G10" s="19">
        <v>2068</v>
      </c>
      <c r="H10" s="19">
        <v>2068</v>
      </c>
      <c r="I10" s="2"/>
      <c r="J10" s="2"/>
      <c r="K10" s="2"/>
      <c r="L10" s="2"/>
      <c r="M10" s="2"/>
      <c r="N10" s="2"/>
    </row>
    <row r="11" spans="1:14" x14ac:dyDescent="0.15">
      <c r="A11" s="2">
        <v>7</v>
      </c>
      <c r="B11" s="2" t="s">
        <v>6</v>
      </c>
      <c r="C11" s="19">
        <v>2618</v>
      </c>
      <c r="D11" s="19">
        <v>2288</v>
      </c>
      <c r="E11" s="19">
        <v>2178</v>
      </c>
      <c r="F11" s="19">
        <v>2068</v>
      </c>
      <c r="G11" s="19">
        <v>2068</v>
      </c>
      <c r="H11" s="19">
        <v>2068</v>
      </c>
      <c r="I11" s="19">
        <v>2068</v>
      </c>
      <c r="J11" s="2"/>
      <c r="K11" s="2"/>
      <c r="L11" s="2"/>
      <c r="M11" s="2"/>
      <c r="N11" s="2"/>
    </row>
    <row r="12" spans="1:14" x14ac:dyDescent="0.15">
      <c r="A12" s="2">
        <v>8</v>
      </c>
      <c r="B12" s="2" t="s">
        <v>7</v>
      </c>
      <c r="C12" s="19">
        <v>2838</v>
      </c>
      <c r="D12" s="19">
        <v>2398</v>
      </c>
      <c r="E12" s="19">
        <v>2288</v>
      </c>
      <c r="F12" s="19">
        <v>2178</v>
      </c>
      <c r="G12" s="19">
        <v>2178</v>
      </c>
      <c r="H12" s="19">
        <v>2068</v>
      </c>
      <c r="I12" s="19">
        <v>2068</v>
      </c>
      <c r="J12" s="19">
        <v>2068</v>
      </c>
      <c r="K12" s="2"/>
      <c r="L12" s="2"/>
      <c r="M12" s="2"/>
      <c r="N12" s="2"/>
    </row>
    <row r="13" spans="1:14" x14ac:dyDescent="0.15">
      <c r="A13" s="2">
        <v>9</v>
      </c>
      <c r="B13" s="2" t="s">
        <v>8</v>
      </c>
      <c r="C13" s="19">
        <v>2948</v>
      </c>
      <c r="D13" s="19">
        <v>2508</v>
      </c>
      <c r="E13" s="19">
        <v>2508</v>
      </c>
      <c r="F13" s="19">
        <v>2288</v>
      </c>
      <c r="G13" s="19">
        <v>2288</v>
      </c>
      <c r="H13" s="19">
        <v>2178</v>
      </c>
      <c r="I13" s="19">
        <v>2178</v>
      </c>
      <c r="J13" s="19">
        <v>2068</v>
      </c>
      <c r="K13" s="19">
        <v>2068</v>
      </c>
      <c r="L13" s="2"/>
      <c r="M13" s="2"/>
      <c r="N13" s="2"/>
    </row>
    <row r="14" spans="1:14" x14ac:dyDescent="0.15">
      <c r="A14" s="2">
        <v>10</v>
      </c>
      <c r="B14" s="2" t="s">
        <v>9</v>
      </c>
      <c r="C14" s="19">
        <v>2948</v>
      </c>
      <c r="D14" s="19">
        <v>2508</v>
      </c>
      <c r="E14" s="19">
        <v>2508</v>
      </c>
      <c r="F14" s="19">
        <v>2288</v>
      </c>
      <c r="G14" s="19">
        <v>2288</v>
      </c>
      <c r="H14" s="19">
        <v>2178</v>
      </c>
      <c r="I14" s="19">
        <v>2178</v>
      </c>
      <c r="J14" s="19">
        <v>2068</v>
      </c>
      <c r="K14" s="19">
        <v>2068</v>
      </c>
      <c r="L14" s="19">
        <v>2068</v>
      </c>
      <c r="M14" s="2"/>
      <c r="N14" s="2"/>
    </row>
    <row r="15" spans="1:14" x14ac:dyDescent="0.15">
      <c r="A15" s="2">
        <v>11</v>
      </c>
      <c r="B15" s="2" t="s">
        <v>10</v>
      </c>
      <c r="C15" s="19">
        <v>3168</v>
      </c>
      <c r="D15" s="19">
        <v>2728</v>
      </c>
      <c r="E15" s="19">
        <v>2728</v>
      </c>
      <c r="F15" s="19">
        <v>2508</v>
      </c>
      <c r="G15" s="19">
        <v>2508</v>
      </c>
      <c r="H15" s="19">
        <v>2288</v>
      </c>
      <c r="I15" s="19">
        <v>2288</v>
      </c>
      <c r="J15" s="19">
        <v>2178</v>
      </c>
      <c r="K15" s="19">
        <v>2068</v>
      </c>
      <c r="L15" s="19">
        <v>2178</v>
      </c>
      <c r="M15" s="19">
        <v>2068</v>
      </c>
      <c r="N15" s="2"/>
    </row>
    <row r="16" spans="1:14" x14ac:dyDescent="0.15">
      <c r="A16" s="2">
        <v>12</v>
      </c>
      <c r="B16" s="2" t="s">
        <v>11</v>
      </c>
      <c r="C16" s="19">
        <v>4818</v>
      </c>
      <c r="D16" s="19">
        <v>4488</v>
      </c>
      <c r="E16" s="19">
        <v>4378</v>
      </c>
      <c r="F16" s="19">
        <v>4158</v>
      </c>
      <c r="G16" s="19">
        <v>4268</v>
      </c>
      <c r="H16" s="19">
        <v>4268</v>
      </c>
      <c r="I16" s="19">
        <v>4158</v>
      </c>
      <c r="J16" s="19">
        <v>4158</v>
      </c>
      <c r="K16" s="19">
        <v>4158</v>
      </c>
      <c r="L16" s="19">
        <v>4158</v>
      </c>
      <c r="M16" s="19">
        <v>4048</v>
      </c>
      <c r="N16" s="19">
        <v>2068</v>
      </c>
    </row>
  </sheetData>
  <phoneticPr fontId="1"/>
  <pageMargins left="0.7" right="0.7" top="0.75" bottom="0.75" header="0.3" footer="0.3"/>
  <pageSetup paperSize="9"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workbookViewId="0">
      <selection activeCell="B12" sqref="B12"/>
    </sheetView>
  </sheetViews>
  <sheetFormatPr defaultRowHeight="13.5" x14ac:dyDescent="0.15"/>
  <cols>
    <col min="1" max="1" width="10.5" bestFit="1" customWidth="1"/>
    <col min="2" max="2" width="69.5" customWidth="1"/>
  </cols>
  <sheetData>
    <row r="1" spans="1:2" ht="18.75" x14ac:dyDescent="0.15">
      <c r="A1" s="1" t="s">
        <v>39</v>
      </c>
    </row>
    <row r="3" spans="1:2" x14ac:dyDescent="0.15">
      <c r="A3" s="21">
        <v>43495</v>
      </c>
      <c r="B3" t="s">
        <v>40</v>
      </c>
    </row>
    <row r="4" spans="1:2" ht="81" x14ac:dyDescent="0.15">
      <c r="A4" s="21">
        <v>43506</v>
      </c>
      <c r="B4" s="22" t="s">
        <v>41</v>
      </c>
    </row>
    <row r="5" spans="1:2" ht="40.5" x14ac:dyDescent="0.15">
      <c r="A5" s="21">
        <v>43508</v>
      </c>
      <c r="B5" s="22" t="s">
        <v>43</v>
      </c>
    </row>
    <row r="6" spans="1:2" x14ac:dyDescent="0.15">
      <c r="A6" s="21">
        <v>43739</v>
      </c>
      <c r="B6" t="s">
        <v>46</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スキー運賃計算</vt:lpstr>
      <vt:lpstr>120</vt:lpstr>
      <vt:lpstr>160</vt:lpstr>
      <vt:lpstr>変更履歴</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2019-01-24T08:40:06Z</dcterms:created>
  <dcterms:modified xsi:type="dcterms:W3CDTF">2019-09-30T12:51:41Z</dcterms:modified>
</cp:coreProperties>
</file>