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335" windowHeight="6585"/>
  </bookViews>
  <sheets>
    <sheet name="宅急便運賃計算" sheetId="1" r:id="rId1"/>
    <sheet name="60" sheetId="5" r:id="rId2"/>
    <sheet name="80" sheetId="6" r:id="rId3"/>
    <sheet name="100" sheetId="7" r:id="rId4"/>
    <sheet name="120" sheetId="2" r:id="rId5"/>
    <sheet name="140" sheetId="8" r:id="rId6"/>
    <sheet name="160" sheetId="3" r:id="rId7"/>
    <sheet name="変更履歴" sheetId="4"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 r="N4" i="8" l="1"/>
  <c r="M4" i="8"/>
  <c r="L4" i="8"/>
  <c r="K4" i="8"/>
  <c r="J4" i="8"/>
  <c r="I4" i="8"/>
  <c r="H4" i="8"/>
  <c r="G4" i="8"/>
  <c r="F4" i="8"/>
  <c r="E4" i="8"/>
  <c r="D4" i="8"/>
  <c r="C4" i="8"/>
  <c r="L12" i="1" l="1"/>
  <c r="L11" i="1"/>
  <c r="N4" i="7"/>
  <c r="M4" i="7"/>
  <c r="L4" i="7"/>
  <c r="K4" i="7"/>
  <c r="J4" i="7"/>
  <c r="I4" i="7"/>
  <c r="H4" i="7"/>
  <c r="G4" i="7"/>
  <c r="F4" i="7"/>
  <c r="E4" i="7"/>
  <c r="D4" i="7"/>
  <c r="C4" i="7"/>
  <c r="N4" i="6"/>
  <c r="M4" i="6"/>
  <c r="L4" i="6"/>
  <c r="K4" i="6"/>
  <c r="J4" i="6"/>
  <c r="I4" i="6"/>
  <c r="H4" i="6"/>
  <c r="G4" i="6"/>
  <c r="F4" i="6"/>
  <c r="E4" i="6"/>
  <c r="D4" i="6"/>
  <c r="C4" i="6"/>
  <c r="N4" i="5"/>
  <c r="M4" i="5"/>
  <c r="L4" i="5"/>
  <c r="K4" i="5"/>
  <c r="J4" i="5"/>
  <c r="I4" i="5"/>
  <c r="H4" i="5"/>
  <c r="G4" i="5"/>
  <c r="F4" i="5"/>
  <c r="E4" i="5"/>
  <c r="D4" i="5"/>
  <c r="C4" i="5"/>
  <c r="F15" i="1"/>
  <c r="F16" i="1"/>
  <c r="F17" i="1"/>
  <c r="H17" i="1" s="1"/>
  <c r="F18" i="1"/>
  <c r="H18" i="1" s="1"/>
  <c r="F19" i="1"/>
  <c r="H19" i="1" s="1"/>
  <c r="H16" i="1"/>
  <c r="H15" i="1"/>
  <c r="G19" i="1"/>
  <c r="G18" i="1"/>
  <c r="G17" i="1"/>
  <c r="I17" i="1" s="1"/>
  <c r="G16" i="1"/>
  <c r="I16" i="1" s="1"/>
  <c r="G15" i="1"/>
  <c r="I15" i="1" s="1"/>
  <c r="J17" i="1"/>
  <c r="J16" i="1"/>
  <c r="J15" i="1"/>
  <c r="I19" i="1" l="1"/>
  <c r="I18" i="1"/>
  <c r="J19" i="1"/>
  <c r="C22" i="1" l="1"/>
  <c r="D22" i="1" s="1"/>
  <c r="M12" i="1"/>
  <c r="M11" i="1"/>
  <c r="J18" i="1"/>
  <c r="D25" i="1" l="1"/>
  <c r="D26" i="1"/>
  <c r="J20" i="1"/>
  <c r="D28" i="1" s="1"/>
  <c r="N4" i="3"/>
  <c r="M4" i="3"/>
  <c r="L4" i="3"/>
  <c r="K4" i="3"/>
  <c r="J4" i="3"/>
  <c r="I4" i="3"/>
  <c r="H4" i="3"/>
  <c r="G4" i="3"/>
  <c r="F4" i="3"/>
  <c r="E4" i="3"/>
  <c r="D4" i="3"/>
  <c r="C4" i="3"/>
  <c r="D32" i="1" l="1"/>
  <c r="N4" i="2"/>
  <c r="M4" i="2"/>
  <c r="L4" i="2"/>
  <c r="K4" i="2"/>
  <c r="J4" i="2"/>
  <c r="I4" i="2"/>
  <c r="H4" i="2"/>
  <c r="G4" i="2"/>
  <c r="F4" i="2"/>
  <c r="E4" i="2"/>
  <c r="D4" i="2"/>
  <c r="C4" i="2"/>
</calcChain>
</file>

<file path=xl/comments1.xml><?xml version="1.0" encoding="utf-8"?>
<comments xmlns="http://schemas.openxmlformats.org/spreadsheetml/2006/main">
  <authors>
    <author>作成者</author>
  </authors>
  <commentList>
    <comment ref="B14" authorId="0" shapeId="0">
      <text>
        <r>
          <rPr>
            <b/>
            <sz val="9"/>
            <color indexed="81"/>
            <rFont val="ＭＳ Ｐゴシック"/>
            <family val="3"/>
            <charset val="128"/>
          </rPr>
          <t>オイケ:
荷物１個あたりの実重量の上限は30Kgです。</t>
        </r>
      </text>
    </comment>
    <comment ref="F14" authorId="0" shapeId="0">
      <text>
        <r>
          <rPr>
            <b/>
            <sz val="9"/>
            <color indexed="81"/>
            <rFont val="ＭＳ Ｐゴシック"/>
            <family val="3"/>
            <charset val="128"/>
          </rPr>
          <t>オイケ:
３辺合計の上限は200cmです。</t>
        </r>
      </text>
    </comment>
  </commentList>
</comments>
</file>

<file path=xl/sharedStrings.xml><?xml version="1.0" encoding="utf-8"?>
<sst xmlns="http://schemas.openxmlformats.org/spreadsheetml/2006/main" count="126" uniqueCount="57">
  <si>
    <t>北海道</t>
    <rPh sb="0" eb="3">
      <t>ホッカイドウ</t>
    </rPh>
    <phoneticPr fontId="1"/>
  </si>
  <si>
    <t>北東北（青森・秋田・岩手）</t>
    <rPh sb="0" eb="1">
      <t>キタ</t>
    </rPh>
    <rPh sb="1" eb="3">
      <t>トウホク</t>
    </rPh>
    <rPh sb="4" eb="6">
      <t>アオモリ</t>
    </rPh>
    <rPh sb="7" eb="9">
      <t>アキタ</t>
    </rPh>
    <rPh sb="10" eb="12">
      <t>イワテ</t>
    </rPh>
    <phoneticPr fontId="1"/>
  </si>
  <si>
    <t>南東北（宮城・山形・福島）</t>
    <rPh sb="0" eb="1">
      <t>ミナミ</t>
    </rPh>
    <rPh sb="1" eb="3">
      <t>トウホク</t>
    </rPh>
    <rPh sb="4" eb="6">
      <t>ミヤギ</t>
    </rPh>
    <rPh sb="7" eb="9">
      <t>ヤマガタ</t>
    </rPh>
    <rPh sb="10" eb="12">
      <t>フクシマ</t>
    </rPh>
    <phoneticPr fontId="1"/>
  </si>
  <si>
    <t>関東（東京・茨城・栃木・群馬・埼玉・千葉・神奈川・山梨）</t>
    <rPh sb="0" eb="2">
      <t>カントウ</t>
    </rPh>
    <rPh sb="3" eb="5">
      <t>トウキョウ</t>
    </rPh>
    <rPh sb="6" eb="8">
      <t>イバラギ</t>
    </rPh>
    <rPh sb="9" eb="11">
      <t>トチギ</t>
    </rPh>
    <rPh sb="12" eb="14">
      <t>グンマ</t>
    </rPh>
    <rPh sb="15" eb="17">
      <t>サイタマ</t>
    </rPh>
    <rPh sb="18" eb="20">
      <t>チバ</t>
    </rPh>
    <rPh sb="21" eb="24">
      <t>カナガワ</t>
    </rPh>
    <rPh sb="25" eb="27">
      <t>ヤマナシ</t>
    </rPh>
    <phoneticPr fontId="1"/>
  </si>
  <si>
    <t>信越（長野・新潟）</t>
    <rPh sb="0" eb="2">
      <t>シンエツ</t>
    </rPh>
    <rPh sb="3" eb="5">
      <t>ナガノ</t>
    </rPh>
    <rPh sb="6" eb="8">
      <t>ニイガタ</t>
    </rPh>
    <phoneticPr fontId="1"/>
  </si>
  <si>
    <t>北陸（富山・石川・福井）</t>
    <rPh sb="0" eb="2">
      <t>ホクリク</t>
    </rPh>
    <rPh sb="3" eb="5">
      <t>トヤマ</t>
    </rPh>
    <rPh sb="6" eb="8">
      <t>イシカワ</t>
    </rPh>
    <rPh sb="9" eb="11">
      <t>フクイ</t>
    </rPh>
    <phoneticPr fontId="1"/>
  </si>
  <si>
    <t>中部（静岡・愛知・岐阜・三重）</t>
    <rPh sb="0" eb="2">
      <t>チュウブ</t>
    </rPh>
    <rPh sb="3" eb="5">
      <t>シズオカ</t>
    </rPh>
    <rPh sb="6" eb="8">
      <t>アイチ</t>
    </rPh>
    <rPh sb="9" eb="11">
      <t>ギフ</t>
    </rPh>
    <rPh sb="12" eb="14">
      <t>ミエ</t>
    </rPh>
    <phoneticPr fontId="1"/>
  </si>
  <si>
    <t>関西（京都・滋賀・奈良・和歌山・大阪・兵庫）</t>
    <rPh sb="0" eb="2">
      <t>カンサイ</t>
    </rPh>
    <rPh sb="3" eb="5">
      <t>キョウト</t>
    </rPh>
    <rPh sb="6" eb="8">
      <t>シガ</t>
    </rPh>
    <rPh sb="9" eb="11">
      <t>ナラ</t>
    </rPh>
    <rPh sb="12" eb="15">
      <t>ワカヤマ</t>
    </rPh>
    <rPh sb="16" eb="18">
      <t>オオサカ</t>
    </rPh>
    <rPh sb="19" eb="21">
      <t>ヒョウゴ</t>
    </rPh>
    <phoneticPr fontId="1"/>
  </si>
  <si>
    <t>中国（岡山・広島・山口・鳥取・島根）</t>
    <rPh sb="0" eb="2">
      <t>チュウゴク</t>
    </rPh>
    <rPh sb="3" eb="5">
      <t>オカヤマ</t>
    </rPh>
    <rPh sb="6" eb="8">
      <t>ヒロシマ</t>
    </rPh>
    <rPh sb="9" eb="11">
      <t>ヤマグチ</t>
    </rPh>
    <rPh sb="12" eb="14">
      <t>トットリ</t>
    </rPh>
    <rPh sb="15" eb="17">
      <t>シマネ</t>
    </rPh>
    <phoneticPr fontId="1"/>
  </si>
  <si>
    <t>四国（香川・徳島・高知・愛媛）</t>
    <rPh sb="0" eb="2">
      <t>シコク</t>
    </rPh>
    <rPh sb="3" eb="5">
      <t>カガワ</t>
    </rPh>
    <rPh sb="6" eb="8">
      <t>トクシマ</t>
    </rPh>
    <rPh sb="9" eb="11">
      <t>コウチ</t>
    </rPh>
    <rPh sb="12" eb="14">
      <t>エヒメ</t>
    </rPh>
    <phoneticPr fontId="1"/>
  </si>
  <si>
    <t>九州（福岡・佐賀・長崎・熊本・大分・宮崎・鹿児島）</t>
    <rPh sb="0" eb="2">
      <t>キュウシュウ</t>
    </rPh>
    <rPh sb="3" eb="5">
      <t>フクオカ</t>
    </rPh>
    <rPh sb="6" eb="8">
      <t>サガ</t>
    </rPh>
    <rPh sb="9" eb="11">
      <t>ナガサキ</t>
    </rPh>
    <rPh sb="12" eb="14">
      <t>クマモト</t>
    </rPh>
    <rPh sb="15" eb="17">
      <t>オオイタ</t>
    </rPh>
    <rPh sb="18" eb="20">
      <t>ミヤザキ</t>
    </rPh>
    <rPh sb="21" eb="24">
      <t>カゴシマ</t>
    </rPh>
    <phoneticPr fontId="1"/>
  </si>
  <si>
    <t>沖縄</t>
    <rPh sb="0" eb="2">
      <t>オキナワ</t>
    </rPh>
    <phoneticPr fontId="1"/>
  </si>
  <si>
    <t>発送元</t>
    <rPh sb="0" eb="2">
      <t>ハッソウ</t>
    </rPh>
    <rPh sb="2" eb="3">
      <t>モト</t>
    </rPh>
    <phoneticPr fontId="1"/>
  </si>
  <si>
    <t>お届け先</t>
    <rPh sb="1" eb="2">
      <t>トド</t>
    </rPh>
    <rPh sb="3" eb="4">
      <t>サキ</t>
    </rPh>
    <phoneticPr fontId="1"/>
  </si>
  <si>
    <t>メンバーズ？</t>
    <phoneticPr fontId="1"/>
  </si>
  <si>
    <t>はい</t>
  </si>
  <si>
    <t>はい</t>
    <phoneticPr fontId="1"/>
  </si>
  <si>
    <t>いいえ</t>
  </si>
  <si>
    <t>いいえ</t>
    <phoneticPr fontId="1"/>
  </si>
  <si>
    <t>持ち込み？</t>
    <rPh sb="0" eb="1">
      <t>モ</t>
    </rPh>
    <rPh sb="2" eb="3">
      <t>コ</t>
    </rPh>
    <phoneticPr fontId="1"/>
  </si>
  <si>
    <t>手書き送り状？</t>
    <rPh sb="0" eb="2">
      <t>テガ</t>
    </rPh>
    <rPh sb="3" eb="4">
      <t>オク</t>
    </rPh>
    <rPh sb="5" eb="6">
      <t>ジョウ</t>
    </rPh>
    <phoneticPr fontId="1"/>
  </si>
  <si>
    <t>クロネコメンバー割？</t>
    <rPh sb="8" eb="9">
      <t>ワ</t>
    </rPh>
    <phoneticPr fontId="1"/>
  </si>
  <si>
    <t>割引額</t>
    <rPh sb="0" eb="3">
      <t>ワリビキガク</t>
    </rPh>
    <phoneticPr fontId="1"/>
  </si>
  <si>
    <t>作成者　オイケ</t>
    <rPh sb="0" eb="3">
      <t>サクセイシャ</t>
    </rPh>
    <phoneticPr fontId="1"/>
  </si>
  <si>
    <t>【使い方】</t>
    <rPh sb="1" eb="2">
      <t>ツカ</t>
    </rPh>
    <rPh sb="3" eb="4">
      <t>カタ</t>
    </rPh>
    <phoneticPr fontId="1"/>
  </si>
  <si>
    <t>割引オプション</t>
    <rPh sb="0" eb="2">
      <t>ワリビキ</t>
    </rPh>
    <phoneticPr fontId="1"/>
  </si>
  <si>
    <t>まず、発送元とお届け先の右側のオレンジ色のセルをクリックして該当地域を選択してください。</t>
    <rPh sb="3" eb="5">
      <t>ハッソウ</t>
    </rPh>
    <rPh sb="5" eb="6">
      <t>モト</t>
    </rPh>
    <rPh sb="8" eb="9">
      <t>トド</t>
    </rPh>
    <rPh sb="10" eb="11">
      <t>サキ</t>
    </rPh>
    <rPh sb="12" eb="14">
      <t>ミギガワ</t>
    </rPh>
    <rPh sb="19" eb="20">
      <t>イロ</t>
    </rPh>
    <rPh sb="30" eb="32">
      <t>ガイトウ</t>
    </rPh>
    <rPh sb="32" eb="34">
      <t>チイキ</t>
    </rPh>
    <rPh sb="35" eb="37">
      <t>センタク</t>
    </rPh>
    <phoneticPr fontId="1"/>
  </si>
  <si>
    <t>160サイズ</t>
    <phoneticPr fontId="1"/>
  </si>
  <si>
    <t>割引後運賃（税込）</t>
    <rPh sb="0" eb="2">
      <t>ワリビキ</t>
    </rPh>
    <rPh sb="2" eb="3">
      <t>ゴ</t>
    </rPh>
    <rPh sb="3" eb="5">
      <t>ウンチン</t>
    </rPh>
    <rPh sb="6" eb="8">
      <t>ゼイコミ</t>
    </rPh>
    <phoneticPr fontId="1"/>
  </si>
  <si>
    <t>はい/いいえ</t>
    <phoneticPr fontId="1"/>
  </si>
  <si>
    <t>変更履歴</t>
    <rPh sb="0" eb="2">
      <t>ヘンコウ</t>
    </rPh>
    <rPh sb="2" eb="4">
      <t>リレキ</t>
    </rPh>
    <phoneticPr fontId="1"/>
  </si>
  <si>
    <t>新規作成</t>
    <rPh sb="0" eb="2">
      <t>シンキ</t>
    </rPh>
    <rPh sb="2" eb="4">
      <t>サクセイ</t>
    </rPh>
    <phoneticPr fontId="1"/>
  </si>
  <si>
    <t>関東（東京・茨城・栃木・群馬・埼玉・千葉・神奈川・山梨）</t>
  </si>
  <si>
    <t>番号</t>
    <rPh sb="0" eb="2">
      <t>バンゴウ</t>
    </rPh>
    <phoneticPr fontId="1"/>
  </si>
  <si>
    <t>②
縦(cm)</t>
    <rPh sb="2" eb="3">
      <t>タテ</t>
    </rPh>
    <phoneticPr fontId="1"/>
  </si>
  <si>
    <t>③
横(cm)</t>
    <rPh sb="2" eb="3">
      <t>ヨコ</t>
    </rPh>
    <phoneticPr fontId="1"/>
  </si>
  <si>
    <t>④
高さ(cm)</t>
    <rPh sb="2" eb="3">
      <t>タカ</t>
    </rPh>
    <phoneticPr fontId="1"/>
  </si>
  <si>
    <t>３辺合計
（cm）</t>
    <rPh sb="1" eb="2">
      <t>ヘン</t>
    </rPh>
    <rPh sb="2" eb="4">
      <t>ゴウケイ</t>
    </rPh>
    <phoneticPr fontId="1"/>
  </si>
  <si>
    <t>定価運賃
（税込）</t>
    <rPh sb="0" eb="2">
      <t>テイカ</t>
    </rPh>
    <rPh sb="2" eb="4">
      <t>ウンチン</t>
    </rPh>
    <rPh sb="6" eb="8">
      <t>ゼイコミ</t>
    </rPh>
    <phoneticPr fontId="1"/>
  </si>
  <si>
    <t>120サイズ　定価運賃一覧</t>
    <rPh sb="7" eb="9">
      <t>テイカ</t>
    </rPh>
    <rPh sb="9" eb="11">
      <t>ウンチン</t>
    </rPh>
    <rPh sb="11" eb="13">
      <t>イチラン</t>
    </rPh>
    <phoneticPr fontId="1"/>
  </si>
  <si>
    <t>60サイズ　定価運賃一覧</t>
    <rPh sb="6" eb="8">
      <t>テイカ</t>
    </rPh>
    <rPh sb="8" eb="10">
      <t>ウンチン</t>
    </rPh>
    <rPh sb="10" eb="12">
      <t>イチラン</t>
    </rPh>
    <phoneticPr fontId="1"/>
  </si>
  <si>
    <t>クロネコヤマト　宅急便　運賃計算表</t>
    <rPh sb="8" eb="11">
      <t>タッキュウビン</t>
    </rPh>
    <rPh sb="12" eb="14">
      <t>ウンチン</t>
    </rPh>
    <rPh sb="14" eb="16">
      <t>ケイサン</t>
    </rPh>
    <rPh sb="16" eb="17">
      <t>ヒョウ</t>
    </rPh>
    <phoneticPr fontId="1"/>
  </si>
  <si>
    <t>80サイズ　定価運賃一覧</t>
    <rPh sb="6" eb="8">
      <t>テイカ</t>
    </rPh>
    <rPh sb="8" eb="10">
      <t>ウンチン</t>
    </rPh>
    <rPh sb="10" eb="12">
      <t>イチラン</t>
    </rPh>
    <phoneticPr fontId="1"/>
  </si>
  <si>
    <t>100サイズ　定価運賃一覧</t>
    <rPh sb="7" eb="9">
      <t>テイカ</t>
    </rPh>
    <rPh sb="9" eb="11">
      <t>ウンチン</t>
    </rPh>
    <rPh sb="11" eb="13">
      <t>イチラン</t>
    </rPh>
    <phoneticPr fontId="1"/>
  </si>
  <si>
    <t>①
重量(Kg)</t>
    <rPh sb="2" eb="4">
      <t>ジュウリョウ</t>
    </rPh>
    <phoneticPr fontId="1"/>
  </si>
  <si>
    <t>60サイズ</t>
    <phoneticPr fontId="1"/>
  </si>
  <si>
    <t>口数</t>
    <rPh sb="0" eb="1">
      <t>クチ</t>
    </rPh>
    <rPh sb="1" eb="2">
      <t>スウ</t>
    </rPh>
    <phoneticPr fontId="1"/>
  </si>
  <si>
    <t>複数口割引</t>
    <rPh sb="0" eb="2">
      <t>フクスウ</t>
    </rPh>
    <rPh sb="2" eb="3">
      <t>グチ</t>
    </rPh>
    <rPh sb="3" eb="5">
      <t>ワリビキ</t>
    </rPh>
    <phoneticPr fontId="1"/>
  </si>
  <si>
    <t>重量
サイズ</t>
    <rPh sb="0" eb="2">
      <t>ジュウリョウ</t>
    </rPh>
    <phoneticPr fontId="1"/>
  </si>
  <si>
    <t>寸法
サイズ</t>
    <rPh sb="0" eb="2">
      <t>スンポウ</t>
    </rPh>
    <phoneticPr fontId="1"/>
  </si>
  <si>
    <t>運賃
サイズ</t>
    <rPh sb="0" eb="2">
      <t>ウンチン</t>
    </rPh>
    <phoneticPr fontId="1"/>
  </si>
  <si>
    <t>最後に、割引オプションの右側のオレンジ色のはい/いいえを選択すると、黄色のセルに割引後運賃（税込）が表示されます。</t>
    <rPh sb="0" eb="2">
      <t>サイゴ</t>
    </rPh>
    <rPh sb="4" eb="6">
      <t>ワリビキ</t>
    </rPh>
    <rPh sb="12" eb="14">
      <t>ミギガワ</t>
    </rPh>
    <rPh sb="19" eb="20">
      <t>イロ</t>
    </rPh>
    <rPh sb="28" eb="30">
      <t>センタク</t>
    </rPh>
    <rPh sb="34" eb="36">
      <t>キイロ</t>
    </rPh>
    <rPh sb="40" eb="42">
      <t>ワリビキ</t>
    </rPh>
    <rPh sb="42" eb="43">
      <t>ゴ</t>
    </rPh>
    <rPh sb="43" eb="45">
      <t>ウンチン</t>
    </rPh>
    <rPh sb="46" eb="48">
      <t>ゼイコミ</t>
    </rPh>
    <rPh sb="50" eb="52">
      <t>ヒョウジ</t>
    </rPh>
    <phoneticPr fontId="1"/>
  </si>
  <si>
    <t>次に、送る荷物の①重量②縦の長さ③横の長さ④高さを入力して下さい。１組の送り状で一緒に送ることができる個数は５個までです。</t>
    <rPh sb="0" eb="1">
      <t>ツギ</t>
    </rPh>
    <rPh sb="3" eb="4">
      <t>オク</t>
    </rPh>
    <rPh sb="5" eb="7">
      <t>ニモツ</t>
    </rPh>
    <rPh sb="9" eb="11">
      <t>ジュウリョウ</t>
    </rPh>
    <rPh sb="12" eb="13">
      <t>タテ</t>
    </rPh>
    <rPh sb="14" eb="15">
      <t>ナガ</t>
    </rPh>
    <rPh sb="17" eb="18">
      <t>ヨコ</t>
    </rPh>
    <rPh sb="19" eb="20">
      <t>ナガ</t>
    </rPh>
    <rPh sb="22" eb="23">
      <t>タカ</t>
    </rPh>
    <rPh sb="25" eb="27">
      <t>ニュウリョク</t>
    </rPh>
    <rPh sb="29" eb="30">
      <t>クダ</t>
    </rPh>
    <rPh sb="34" eb="35">
      <t>クミ</t>
    </rPh>
    <rPh sb="36" eb="37">
      <t>オク</t>
    </rPh>
    <rPh sb="38" eb="39">
      <t>ジョウ</t>
    </rPh>
    <rPh sb="40" eb="42">
      <t>イッショ</t>
    </rPh>
    <rPh sb="43" eb="44">
      <t>オク</t>
    </rPh>
    <rPh sb="51" eb="53">
      <t>コスウ</t>
    </rPh>
    <rPh sb="55" eb="56">
      <t>コ</t>
    </rPh>
    <phoneticPr fontId="1"/>
  </si>
  <si>
    <t>140サイズ　定価運賃一覧</t>
    <rPh sb="7" eb="9">
      <t>テイカ</t>
    </rPh>
    <rPh sb="9" eb="11">
      <t>ウンチン</t>
    </rPh>
    <rPh sb="11" eb="13">
      <t>イチラン</t>
    </rPh>
    <phoneticPr fontId="1"/>
  </si>
  <si>
    <t>作成日 2019/10/01</t>
    <rPh sb="0" eb="3">
      <t>サクセイビ</t>
    </rPh>
    <phoneticPr fontId="1"/>
  </si>
  <si>
    <t>消費増税に伴う運賃見直しに対応。</t>
    <rPh sb="0" eb="2">
      <t>ショウヒ</t>
    </rPh>
    <rPh sb="2" eb="4">
      <t>ゾウゼイ</t>
    </rPh>
    <rPh sb="5" eb="6">
      <t>トモナ</t>
    </rPh>
    <rPh sb="7" eb="9">
      <t>ウンチン</t>
    </rPh>
    <rPh sb="9" eb="11">
      <t>ミナオ</t>
    </rPh>
    <rPh sb="13" eb="15">
      <t>タイオウ</t>
    </rPh>
    <phoneticPr fontId="1"/>
  </si>
  <si>
    <t>2019年10月1日現在　税込</t>
    <rPh sb="4" eb="5">
      <t>ネン</t>
    </rPh>
    <rPh sb="7" eb="8">
      <t>ガツ</t>
    </rPh>
    <rPh sb="9" eb="10">
      <t>ニチ</t>
    </rPh>
    <rPh sb="10" eb="12">
      <t>ゲンザイ</t>
    </rPh>
    <rPh sb="13" eb="15">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</si>
</sst>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6" x14ac:knownFonts="1">
    <font>
      <sz val="11"/>
      <color theme="1"/>
      <name val="ＭＳ Ｐゴシック"/>
      <family val="2"/>
      <charset val="128"/>
      <scheme val="minor"/>
    </font>
    <font>
      <sz val="6"/>
      <name val="ＭＳ Ｐゴシック"/>
      <family val="2"/>
      <charset val="128"/>
      <scheme val="minor"/>
    </font>
    <font>
      <b/>
      <sz val="16"/>
      <color theme="4" tint="-0.249977111117893"/>
      <name val="HG丸ｺﾞｼｯｸM-PRO"/>
      <family val="3"/>
      <charset val="128"/>
    </font>
    <font>
      <sz val="20"/>
      <color theme="1"/>
      <name val="ＭＳ Ｐゴシック"/>
      <family val="2"/>
      <charset val="128"/>
      <scheme val="minor"/>
    </font>
    <font>
      <b/>
      <sz val="11"/>
      <color theme="0"/>
      <name val="ＭＳ Ｐゴシック"/>
      <family val="3"/>
      <charset val="128"/>
      <scheme val="minor"/>
    </font>
    <font>
      <b/>
      <sz val="9"/>
      <color indexed="8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6" xfId="0" applyBorder="1" applyAlignment="1">
      <alignment horizontal="left" vertical="center"/>
    </xf>
    <xf numFmtId="5" fontId="0" fillId="0" borderId="1" xfId="0" applyNumberFormat="1" applyBorder="1">
      <alignment vertical="center"/>
    </xf>
    <xf numFmtId="5" fontId="3" fillId="2" borderId="7" xfId="0" applyNumberFormat="1" applyFont="1" applyFill="1" applyBorder="1">
      <alignment vertical="center"/>
    </xf>
    <xf numFmtId="0" fontId="0" fillId="0" borderId="8" xfId="0" applyBorder="1" applyAlignment="1">
      <alignment horizontal="center" vertical="center"/>
    </xf>
    <xf numFmtId="0" fontId="0" fillId="3" borderId="1" xfId="0" applyFill="1" applyBorder="1">
      <alignment vertical="center"/>
    </xf>
    <xf numFmtId="14" fontId="0" fillId="0" borderId="0" xfId="0" applyNumberFormat="1">
      <alignment vertical="center"/>
    </xf>
    <xf numFmtId="0" fontId="0" fillId="0" borderId="0" xfId="0" applyAlignment="1">
      <alignment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176" fontId="0" fillId="0" borderId="1" xfId="0" applyNumberFormat="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5" fontId="0" fillId="0" borderId="0" xfId="0" applyNumberFormat="1" applyFill="1" applyBorder="1">
      <alignment vertical="center"/>
    </xf>
    <xf numFmtId="5" fontId="3" fillId="0" borderId="0" xfId="0" applyNumberFormat="1" applyFont="1" applyFill="1" applyBorder="1">
      <alignment vertical="center"/>
    </xf>
    <xf numFmtId="176" fontId="0" fillId="0" borderId="9" xfId="0" applyNumberFormat="1" applyBorder="1">
      <alignment vertical="center"/>
    </xf>
    <xf numFmtId="5" fontId="0" fillId="0" borderId="8" xfId="0" applyNumberFormat="1" applyBorder="1">
      <alignment vertical="center"/>
    </xf>
    <xf numFmtId="5" fontId="0" fillId="0" borderId="7" xfId="0" applyNumberFormat="1" applyBorder="1">
      <alignment vertical="center"/>
    </xf>
    <xf numFmtId="0" fontId="0" fillId="5" borderId="1" xfId="0" applyFill="1" applyBorder="1">
      <alignment vertical="center"/>
    </xf>
    <xf numFmtId="0" fontId="0" fillId="6" borderId="1" xfId="0" applyFill="1" applyBorder="1">
      <alignment vertical="center"/>
    </xf>
    <xf numFmtId="0" fontId="0" fillId="6" borderId="6" xfId="0" applyFill="1" applyBorder="1" applyAlignment="1">
      <alignment horizontal="center" vertical="center"/>
    </xf>
  </cellXfs>
  <cellStyles count="1">
    <cellStyle name="標準" xfId="0" builtinId="0"/>
  </cellStyles>
  <dxfs count="8">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
  <sheetViews>
    <sheetView tabSelected="1" zoomScaleNormal="100" workbookViewId="0">
      <selection activeCell="F25" sqref="F25"/>
    </sheetView>
  </sheetViews>
  <sheetFormatPr defaultRowHeight="13.5" x14ac:dyDescent="0.15"/>
  <cols>
    <col min="1" max="1" width="4.875" customWidth="1"/>
    <col min="2" max="2" width="18.375" customWidth="1"/>
    <col min="3" max="3" width="22.625" customWidth="1"/>
    <col min="4" max="4" width="22.25" customWidth="1"/>
    <col min="5" max="5" width="21.25" customWidth="1"/>
    <col min="6" max="16" width="9.625" customWidth="1"/>
  </cols>
  <sheetData>
    <row r="1" spans="1:15" ht="18.75" x14ac:dyDescent="0.15">
      <c r="A1" s="1" t="s">
        <v>41</v>
      </c>
    </row>
    <row r="3" spans="1:15" x14ac:dyDescent="0.15">
      <c r="B3" t="s">
        <v>54</v>
      </c>
    </row>
    <row r="4" spans="1:15" x14ac:dyDescent="0.15">
      <c r="B4" t="s">
        <v>23</v>
      </c>
    </row>
    <row r="6" spans="1:15" x14ac:dyDescent="0.15">
      <c r="B6" t="s">
        <v>24</v>
      </c>
    </row>
    <row r="7" spans="1:15" x14ac:dyDescent="0.15">
      <c r="B7" t="s">
        <v>26</v>
      </c>
    </row>
    <row r="8" spans="1:15" x14ac:dyDescent="0.15">
      <c r="B8" t="s">
        <v>52</v>
      </c>
    </row>
    <row r="9" spans="1:15" x14ac:dyDescent="0.15">
      <c r="B9" t="s">
        <v>51</v>
      </c>
    </row>
    <row r="10" spans="1:15" x14ac:dyDescent="0.15">
      <c r="L10" t="s">
        <v>45</v>
      </c>
      <c r="M10" t="s">
        <v>27</v>
      </c>
      <c r="O10" t="s">
        <v>16</v>
      </c>
    </row>
    <row r="11" spans="1:15" x14ac:dyDescent="0.15">
      <c r="B11" s="2" t="s">
        <v>12</v>
      </c>
      <c r="C11" s="28" t="s">
        <v>0</v>
      </c>
      <c r="L11">
        <f>MATCH(C11,'60'!B5:B16,0)</f>
        <v>1</v>
      </c>
      <c r="M11">
        <f>MATCH(C11,'160'!B5:B16,0)</f>
        <v>1</v>
      </c>
      <c r="O11" t="s">
        <v>18</v>
      </c>
    </row>
    <row r="12" spans="1:15" x14ac:dyDescent="0.15">
      <c r="B12" s="2" t="s">
        <v>13</v>
      </c>
      <c r="C12" s="28" t="s">
        <v>32</v>
      </c>
      <c r="L12">
        <f>MATCH(C12,'60'!C4:N4,0)</f>
        <v>4</v>
      </c>
      <c r="M12">
        <f>MATCH(C12,'160'!C4:N4,0)</f>
        <v>4</v>
      </c>
    </row>
    <row r="14" spans="1:15" s="7" customFormat="1" ht="27" customHeight="1" x14ac:dyDescent="0.15">
      <c r="A14" s="17" t="s">
        <v>33</v>
      </c>
      <c r="B14" s="18" t="s">
        <v>44</v>
      </c>
      <c r="C14" s="18" t="s">
        <v>34</v>
      </c>
      <c r="D14" s="18" t="s">
        <v>35</v>
      </c>
      <c r="E14" s="18" t="s">
        <v>36</v>
      </c>
      <c r="F14" s="18" t="s">
        <v>37</v>
      </c>
      <c r="G14" s="18" t="s">
        <v>48</v>
      </c>
      <c r="H14" s="18" t="s">
        <v>49</v>
      </c>
      <c r="I14" s="18" t="s">
        <v>50</v>
      </c>
      <c r="J14" s="18" t="s">
        <v>38</v>
      </c>
    </row>
    <row r="15" spans="1:15" ht="15" customHeight="1" x14ac:dyDescent="0.15">
      <c r="A15" s="2">
        <v>1</v>
      </c>
      <c r="B15" s="28">
        <v>2</v>
      </c>
      <c r="C15" s="28">
        <v>20</v>
      </c>
      <c r="D15" s="28">
        <v>20</v>
      </c>
      <c r="E15" s="28">
        <v>15</v>
      </c>
      <c r="F15" s="2">
        <f>SUM(C15:E15)</f>
        <v>55</v>
      </c>
      <c r="G15" s="27">
        <f>IF(B15=0,"",IF(B15&lt;=2,60,IF(B15&lt;=5,80,IF(B15&lt;=10,100,IF(B15&lt;=15,120,IF(B15&lt;=20,140,IF(B15&lt;=25,160,"ERROR")))))))</f>
        <v>60</v>
      </c>
      <c r="H15" s="27">
        <f>IF(F15=0,"",IF(F15&lt;=60,60,IF(F15&lt;=80,80,IF(F15&lt;=100,100,IF(F15&lt;=120,120,IF(F15&lt;=160,160,"ERROR"))))))</f>
        <v>60</v>
      </c>
      <c r="I15" s="19">
        <f>IF(OR(G15="ERROR",H15="ERROR"),"ERROR",MAX(G15,H15))</f>
        <v>60</v>
      </c>
      <c r="J15" s="11">
        <f ca="1">IF(I15&gt;0,MAX(INDEX(INDIRECT(I15&amp;"!$C$5:$N$16"),$L$11,$L$12),INDEX(INDIRECT(I15&amp;"!$C$5:$N$16"),$L$12,$L$11)),0)</f>
        <v>1364</v>
      </c>
    </row>
    <row r="16" spans="1:15" ht="15" customHeight="1" x14ac:dyDescent="0.15">
      <c r="A16" s="2">
        <v>2</v>
      </c>
      <c r="B16" s="28"/>
      <c r="C16" s="28"/>
      <c r="D16" s="28"/>
      <c r="E16" s="28"/>
      <c r="F16" s="2">
        <f t="shared" ref="F16:F19" si="0">SUM(C16:E16)</f>
        <v>0</v>
      </c>
      <c r="G16" s="27" t="str">
        <f t="shared" ref="G16:G19" si="1">IF(B16=0,"",IF(B16&lt;=2,60,IF(B16&lt;=5,80,IF(B16&lt;=10,100,IF(B16&lt;=15,120,IF(B16&lt;=20,140,IF(B16&lt;=25,160,"ERROR")))))))</f>
        <v/>
      </c>
      <c r="H16" s="27" t="str">
        <f t="shared" ref="H16:H19" si="2">IF(F16=0,"",IF(F16&lt;=60,60,IF(F16&lt;=80,80,IF(F16&lt;=100,100,IF(F16&lt;=120,120,IF(F16&lt;=160,160,"ERROR"))))))</f>
        <v/>
      </c>
      <c r="I16" s="19">
        <f>IF(OR(G16="ERROR",H16="ERROR"),"ERROR",MAX(G16,H16))</f>
        <v>0</v>
      </c>
      <c r="J16" s="11">
        <f ca="1">IF(I16&gt;0,MAX(INDEX(INDIRECT(I16&amp;"!$C$5:$N$16"),$L$11,$L$12),INDEX(INDIRECT(I16&amp;"!$C$5:$N$16"),$L$12,$L$11)),0)</f>
        <v>0</v>
      </c>
    </row>
    <row r="17" spans="1:10" ht="15" customHeight="1" x14ac:dyDescent="0.15">
      <c r="A17" s="2">
        <v>3</v>
      </c>
      <c r="B17" s="28"/>
      <c r="C17" s="28"/>
      <c r="D17" s="28"/>
      <c r="E17" s="28"/>
      <c r="F17" s="2">
        <f t="shared" si="0"/>
        <v>0</v>
      </c>
      <c r="G17" s="27" t="str">
        <f t="shared" si="1"/>
        <v/>
      </c>
      <c r="H17" s="27" t="str">
        <f t="shared" si="2"/>
        <v/>
      </c>
      <c r="I17" s="19">
        <f>IF(OR(G17="ERROR",H17="ERROR"),"ERROR",MAX(G17,H17))</f>
        <v>0</v>
      </c>
      <c r="J17" s="11">
        <f ca="1">IF(I17&gt;0,MAX(INDEX(INDIRECT(I17&amp;"!$C$5:$N$16"),$L$11,$L$12),INDEX(INDIRECT(I17&amp;"!$C$5:$N$16"),$L$12,$L$11)),0)</f>
        <v>0</v>
      </c>
    </row>
    <row r="18" spans="1:10" ht="15" customHeight="1" x14ac:dyDescent="0.15">
      <c r="A18" s="2">
        <v>4</v>
      </c>
      <c r="B18" s="28"/>
      <c r="C18" s="28"/>
      <c r="D18" s="28"/>
      <c r="E18" s="28"/>
      <c r="F18" s="2">
        <f t="shared" si="0"/>
        <v>0</v>
      </c>
      <c r="G18" s="27" t="str">
        <f t="shared" si="1"/>
        <v/>
      </c>
      <c r="H18" s="27" t="str">
        <f t="shared" si="2"/>
        <v/>
      </c>
      <c r="I18" s="19">
        <f>IF(OR(G18="ERROR",H18="ERROR"),"ERROR",MAX(G18,H18))</f>
        <v>0</v>
      </c>
      <c r="J18" s="11">
        <f ca="1">IF(I18&gt;0,MAX(INDEX(INDIRECT(I18&amp;"!$C$5:$N$16"),$L$11,$L$12),INDEX(INDIRECT(I18&amp;"!$C$5:$N$16"),$L$12,$L$11)),0)</f>
        <v>0</v>
      </c>
    </row>
    <row r="19" spans="1:10" ht="15" customHeight="1" thickBot="1" x14ac:dyDescent="0.2">
      <c r="A19" s="2">
        <v>5</v>
      </c>
      <c r="B19" s="28"/>
      <c r="C19" s="28"/>
      <c r="D19" s="28"/>
      <c r="E19" s="28"/>
      <c r="F19" s="2">
        <f t="shared" si="0"/>
        <v>0</v>
      </c>
      <c r="G19" s="27" t="str">
        <f t="shared" si="1"/>
        <v/>
      </c>
      <c r="H19" s="27" t="str">
        <f t="shared" si="2"/>
        <v/>
      </c>
      <c r="I19" s="19">
        <f>IF(OR(G19="ERROR",H19="ERROR"),"ERROR",MAX(G19,H19))</f>
        <v>0</v>
      </c>
      <c r="J19" s="25">
        <f ca="1">IF(I19&gt;0,MAX(INDEX(INDIRECT(I19&amp;"!$C$5:$N$16"),$L$11,$L$12),INDEX(INDIRECT(I19&amp;"!$C$5:$N$16"),$L$12,$L$11)),0)</f>
        <v>0</v>
      </c>
    </row>
    <row r="20" spans="1:10" ht="14.25" thickBot="1" x14ac:dyDescent="0.2">
      <c r="J20" s="26">
        <f ca="1">SUM(J15:J19)</f>
        <v>1364</v>
      </c>
    </row>
    <row r="21" spans="1:10" x14ac:dyDescent="0.15">
      <c r="D21" s="17" t="s">
        <v>47</v>
      </c>
    </row>
    <row r="22" spans="1:10" x14ac:dyDescent="0.15">
      <c r="B22" s="8" t="s">
        <v>46</v>
      </c>
      <c r="C22" s="24">
        <f>5-COUNTIF(I15:I19,0)</f>
        <v>1</v>
      </c>
      <c r="D22" s="11">
        <f>IF(C22&gt;1,100*C22,0)</f>
        <v>0</v>
      </c>
      <c r="E22" s="20"/>
    </row>
    <row r="23" spans="1:10" x14ac:dyDescent="0.15">
      <c r="E23" s="20"/>
    </row>
    <row r="24" spans="1:10" x14ac:dyDescent="0.15">
      <c r="B24" s="17" t="s">
        <v>25</v>
      </c>
      <c r="C24" s="17" t="s">
        <v>29</v>
      </c>
      <c r="D24" s="17" t="s">
        <v>22</v>
      </c>
      <c r="E24" s="21"/>
    </row>
    <row r="25" spans="1:10" x14ac:dyDescent="0.15">
      <c r="B25" s="10" t="s">
        <v>19</v>
      </c>
      <c r="C25" s="29" t="s">
        <v>15</v>
      </c>
      <c r="D25" s="11">
        <f>IF($C$25="はい",100*$C$22,0)</f>
        <v>100</v>
      </c>
      <c r="E25" s="22"/>
    </row>
    <row r="26" spans="1:10" x14ac:dyDescent="0.15">
      <c r="B26" s="9" t="s">
        <v>20</v>
      </c>
      <c r="C26" s="29" t="s">
        <v>17</v>
      </c>
      <c r="D26" s="11">
        <f>IF(AND($C$25="はい",$C$26="いいえ"),50*$C$22,0)</f>
        <v>50</v>
      </c>
      <c r="E26" s="22"/>
    </row>
    <row r="27" spans="1:10" x14ac:dyDescent="0.15">
      <c r="B27" s="9" t="s">
        <v>14</v>
      </c>
      <c r="C27" s="29" t="s">
        <v>15</v>
      </c>
      <c r="D27" s="11">
        <f>IF(AND($C$25="はい",$C$26="いいえ"),IF($C$27="はい",60*$C$22,0),0)</f>
        <v>60</v>
      </c>
      <c r="E27" s="22"/>
    </row>
    <row r="28" spans="1:10" x14ac:dyDescent="0.15">
      <c r="B28" s="9" t="s">
        <v>21</v>
      </c>
      <c r="C28" s="29" t="s">
        <v>15</v>
      </c>
      <c r="D28" s="11">
        <f ca="1">IF($C$28="はい",INT(J20*0.1),0)</f>
        <v>136</v>
      </c>
      <c r="E28" s="22"/>
    </row>
    <row r="29" spans="1:10" x14ac:dyDescent="0.15">
      <c r="E29" s="20"/>
    </row>
    <row r="30" spans="1:10" x14ac:dyDescent="0.15">
      <c r="E30" s="20"/>
    </row>
    <row r="31" spans="1:10" ht="14.25" thickBot="1" x14ac:dyDescent="0.2">
      <c r="D31" s="13" t="s">
        <v>28</v>
      </c>
      <c r="E31" s="21"/>
    </row>
    <row r="32" spans="1:10" ht="33" customHeight="1" thickBot="1" x14ac:dyDescent="0.2">
      <c r="D32" s="12">
        <f ca="1">J20-D22-SUM(D25:D28)</f>
        <v>1018</v>
      </c>
      <c r="E32" s="23"/>
    </row>
    <row r="33" spans="5:5" x14ac:dyDescent="0.15">
      <c r="E33" s="20"/>
    </row>
    <row r="34" spans="5:5" x14ac:dyDescent="0.15">
      <c r="E34" s="20"/>
    </row>
  </sheetData>
  <phoneticPr fontId="1"/>
  <conditionalFormatting sqref="B15:B19">
    <cfRule type="cellIs" dxfId="7" priority="9" operator="greaterThan">
      <formula>30</formula>
    </cfRule>
    <cfRule type="cellIs" dxfId="6" priority="7" operator="greaterThan">
      <formula>25</formula>
    </cfRule>
    <cfRule type="cellIs" dxfId="5" priority="4" operator="greaterThan">
      <formula>25</formula>
    </cfRule>
  </conditionalFormatting>
  <conditionalFormatting sqref="B19">
    <cfRule type="cellIs" dxfId="4" priority="6" operator="greaterThan">
      <formula>26</formula>
    </cfRule>
    <cfRule type="cellIs" dxfId="3" priority="5" operator="greaterThan">
      <formula>25</formula>
    </cfRule>
  </conditionalFormatting>
  <conditionalFormatting sqref="G15:H19">
    <cfRule type="containsText" dxfId="2" priority="3" operator="containsText" text="ERROR">
      <formula>NOT(ISERROR(SEARCH("ERROR",G15)))</formula>
    </cfRule>
  </conditionalFormatting>
  <conditionalFormatting sqref="F15:F19">
    <cfRule type="cellIs" dxfId="1" priority="2" operator="greaterThan">
      <formula>160</formula>
    </cfRule>
  </conditionalFormatting>
  <conditionalFormatting sqref="I15:I19">
    <cfRule type="containsText" dxfId="0" priority="1" operator="containsText" text="ERROR">
      <formula>NOT(ISERROR(SEARCH("ERROR",I15)))</formula>
    </cfRule>
  </conditionalFormatting>
  <dataValidations count="1">
    <dataValidation type="list" allowBlank="1" showInputMessage="1" showErrorMessage="1" sqref="C25:C28">
      <formula1>$O$10:$O$11</formula1>
    </dataValidation>
  </dataValidation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'120'!$C$4:$N$4</xm:f>
          </x14:formula1>
          <xm:sqref>C12</xm:sqref>
        </x14:dataValidation>
        <x14:dataValidation type="list" allowBlank="1" showInputMessage="1" showErrorMessage="1">
          <x14:formula1>
            <xm:f>'120'!$B$5:$B$16</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pane xSplit="2" ySplit="4" topLeftCell="C5" activePane="bottomRight" state="frozen"/>
      <selection pane="topRight" activeCell="C1" sqref="C1"/>
      <selection pane="bottomLeft" activeCell="A5" sqref="A5"/>
      <selection pane="bottomRight" activeCell="E19" sqref="E19"/>
    </sheetView>
  </sheetViews>
  <sheetFormatPr defaultRowHeight="13.5" x14ac:dyDescent="0.15"/>
  <cols>
    <col min="1" max="1" width="4" customWidth="1"/>
    <col min="2" max="2" width="13.5" customWidth="1"/>
  </cols>
  <sheetData>
    <row r="1" spans="1:14" ht="18.75" x14ac:dyDescent="0.15">
      <c r="A1" s="1" t="s">
        <v>40</v>
      </c>
    </row>
    <row r="2" spans="1:14" x14ac:dyDescent="0.15">
      <c r="B2" t="s">
        <v>56</v>
      </c>
    </row>
    <row r="3" spans="1:14" x14ac:dyDescent="0.15">
      <c r="A3" s="3"/>
      <c r="B3" s="4"/>
      <c r="C3" s="8">
        <v>1</v>
      </c>
      <c r="D3" s="8">
        <v>2</v>
      </c>
      <c r="E3" s="8">
        <v>3</v>
      </c>
      <c r="F3" s="8">
        <v>4</v>
      </c>
      <c r="G3" s="8">
        <v>5</v>
      </c>
      <c r="H3" s="8">
        <v>6</v>
      </c>
      <c r="I3" s="8">
        <v>7</v>
      </c>
      <c r="J3" s="8">
        <v>8</v>
      </c>
      <c r="K3" s="8">
        <v>9</v>
      </c>
      <c r="L3" s="8">
        <v>10</v>
      </c>
      <c r="M3" s="8">
        <v>11</v>
      </c>
      <c r="N3" s="8">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14">
        <v>924</v>
      </c>
      <c r="D5" s="2">
        <v>0</v>
      </c>
      <c r="E5" s="2">
        <v>0</v>
      </c>
      <c r="F5" s="2">
        <v>0</v>
      </c>
      <c r="G5" s="2">
        <v>0</v>
      </c>
      <c r="H5" s="2">
        <v>0</v>
      </c>
      <c r="I5" s="2">
        <v>0</v>
      </c>
      <c r="J5" s="2">
        <v>0</v>
      </c>
      <c r="K5" s="2">
        <v>0</v>
      </c>
      <c r="L5" s="2">
        <v>0</v>
      </c>
      <c r="M5" s="2">
        <v>0</v>
      </c>
      <c r="N5" s="2">
        <v>0</v>
      </c>
    </row>
    <row r="6" spans="1:14" x14ac:dyDescent="0.15">
      <c r="A6" s="2">
        <v>2</v>
      </c>
      <c r="B6" s="2" t="s">
        <v>1</v>
      </c>
      <c r="C6" s="14">
        <v>1144</v>
      </c>
      <c r="D6" s="14">
        <v>924</v>
      </c>
      <c r="E6" s="2">
        <v>0</v>
      </c>
      <c r="F6" s="2">
        <v>0</v>
      </c>
      <c r="G6" s="2">
        <v>0</v>
      </c>
      <c r="H6" s="2">
        <v>0</v>
      </c>
      <c r="I6" s="2">
        <v>0</v>
      </c>
      <c r="J6" s="2">
        <v>0</v>
      </c>
      <c r="K6" s="2">
        <v>0</v>
      </c>
      <c r="L6" s="2">
        <v>0</v>
      </c>
      <c r="M6" s="2">
        <v>0</v>
      </c>
      <c r="N6" s="2">
        <v>0</v>
      </c>
    </row>
    <row r="7" spans="1:14" x14ac:dyDescent="0.15">
      <c r="A7" s="2">
        <v>3</v>
      </c>
      <c r="B7" s="2" t="s">
        <v>2</v>
      </c>
      <c r="C7" s="14">
        <v>1254</v>
      </c>
      <c r="D7" s="14">
        <v>924</v>
      </c>
      <c r="E7" s="14">
        <v>924</v>
      </c>
      <c r="F7" s="2">
        <v>0</v>
      </c>
      <c r="G7" s="2">
        <v>0</v>
      </c>
      <c r="H7" s="2">
        <v>0</v>
      </c>
      <c r="I7" s="2">
        <v>0</v>
      </c>
      <c r="J7" s="2">
        <v>0</v>
      </c>
      <c r="K7" s="2">
        <v>0</v>
      </c>
      <c r="L7" s="2">
        <v>0</v>
      </c>
      <c r="M7" s="2">
        <v>0</v>
      </c>
      <c r="N7" s="2">
        <v>0</v>
      </c>
    </row>
    <row r="8" spans="1:14" x14ac:dyDescent="0.15">
      <c r="A8" s="2">
        <v>4</v>
      </c>
      <c r="B8" s="2" t="s">
        <v>3</v>
      </c>
      <c r="C8" s="14">
        <v>1364</v>
      </c>
      <c r="D8" s="14">
        <v>1034</v>
      </c>
      <c r="E8" s="14">
        <v>924</v>
      </c>
      <c r="F8" s="14">
        <v>924</v>
      </c>
      <c r="G8" s="2">
        <v>0</v>
      </c>
      <c r="H8" s="2">
        <v>0</v>
      </c>
      <c r="I8" s="2">
        <v>0</v>
      </c>
      <c r="J8" s="2">
        <v>0</v>
      </c>
      <c r="K8" s="2">
        <v>0</v>
      </c>
      <c r="L8" s="2">
        <v>0</v>
      </c>
      <c r="M8" s="2">
        <v>0</v>
      </c>
      <c r="N8" s="2">
        <v>0</v>
      </c>
    </row>
    <row r="9" spans="1:14" x14ac:dyDescent="0.15">
      <c r="A9" s="2">
        <v>5</v>
      </c>
      <c r="B9" s="2" t="s">
        <v>4</v>
      </c>
      <c r="C9" s="14">
        <v>1364</v>
      </c>
      <c r="D9" s="14">
        <v>1034</v>
      </c>
      <c r="E9" s="14">
        <v>924</v>
      </c>
      <c r="F9" s="14">
        <v>924</v>
      </c>
      <c r="G9" s="14">
        <v>924</v>
      </c>
      <c r="H9" s="2">
        <v>0</v>
      </c>
      <c r="I9" s="2">
        <v>0</v>
      </c>
      <c r="J9" s="2">
        <v>0</v>
      </c>
      <c r="K9" s="2">
        <v>0</v>
      </c>
      <c r="L9" s="2">
        <v>0</v>
      </c>
      <c r="M9" s="2">
        <v>0</v>
      </c>
      <c r="N9" s="2">
        <v>0</v>
      </c>
    </row>
    <row r="10" spans="1:14" x14ac:dyDescent="0.15">
      <c r="A10" s="2">
        <v>6</v>
      </c>
      <c r="B10" s="2" t="s">
        <v>5</v>
      </c>
      <c r="C10" s="14">
        <v>1474</v>
      </c>
      <c r="D10" s="14">
        <v>1144</v>
      </c>
      <c r="E10" s="14">
        <v>1034</v>
      </c>
      <c r="F10" s="14">
        <v>924</v>
      </c>
      <c r="G10" s="14">
        <v>924</v>
      </c>
      <c r="H10" s="14">
        <v>924</v>
      </c>
      <c r="I10" s="2">
        <v>0</v>
      </c>
      <c r="J10" s="2">
        <v>0</v>
      </c>
      <c r="K10" s="2">
        <v>0</v>
      </c>
      <c r="L10" s="2">
        <v>0</v>
      </c>
      <c r="M10" s="2">
        <v>0</v>
      </c>
      <c r="N10" s="2">
        <v>0</v>
      </c>
    </row>
    <row r="11" spans="1:14" x14ac:dyDescent="0.15">
      <c r="A11" s="2">
        <v>7</v>
      </c>
      <c r="B11" s="2" t="s">
        <v>6</v>
      </c>
      <c r="C11" s="14">
        <v>1474</v>
      </c>
      <c r="D11" s="14">
        <v>1144</v>
      </c>
      <c r="E11" s="14">
        <v>1034</v>
      </c>
      <c r="F11" s="14">
        <v>924</v>
      </c>
      <c r="G11" s="14">
        <v>924</v>
      </c>
      <c r="H11" s="14">
        <v>924</v>
      </c>
      <c r="I11" s="14">
        <v>924</v>
      </c>
      <c r="J11" s="2">
        <v>0</v>
      </c>
      <c r="K11" s="2">
        <v>0</v>
      </c>
      <c r="L11" s="2">
        <v>0</v>
      </c>
      <c r="M11" s="2">
        <v>0</v>
      </c>
      <c r="N11" s="2">
        <v>0</v>
      </c>
    </row>
    <row r="12" spans="1:14" x14ac:dyDescent="0.15">
      <c r="A12" s="2">
        <v>8</v>
      </c>
      <c r="B12" s="2" t="s">
        <v>7</v>
      </c>
      <c r="C12" s="14">
        <v>1694</v>
      </c>
      <c r="D12" s="14">
        <v>1254</v>
      </c>
      <c r="E12" s="14">
        <v>1144</v>
      </c>
      <c r="F12" s="14">
        <v>1034</v>
      </c>
      <c r="G12" s="14">
        <v>1034</v>
      </c>
      <c r="H12" s="14">
        <v>924</v>
      </c>
      <c r="I12" s="14">
        <v>924</v>
      </c>
      <c r="J12" s="14">
        <v>924</v>
      </c>
      <c r="K12" s="2">
        <v>0</v>
      </c>
      <c r="L12" s="2">
        <v>0</v>
      </c>
      <c r="M12" s="2">
        <v>0</v>
      </c>
      <c r="N12" s="2">
        <v>0</v>
      </c>
    </row>
    <row r="13" spans="1:14" x14ac:dyDescent="0.15">
      <c r="A13" s="2">
        <v>9</v>
      </c>
      <c r="B13" s="2" t="s">
        <v>8</v>
      </c>
      <c r="C13" s="14">
        <v>1804</v>
      </c>
      <c r="D13" s="14">
        <v>1364</v>
      </c>
      <c r="E13" s="14">
        <v>1364</v>
      </c>
      <c r="F13" s="14">
        <v>1144</v>
      </c>
      <c r="G13" s="14">
        <v>1144</v>
      </c>
      <c r="H13" s="14">
        <v>1034</v>
      </c>
      <c r="I13" s="14">
        <v>1034</v>
      </c>
      <c r="J13" s="14">
        <v>924</v>
      </c>
      <c r="K13" s="14">
        <v>924</v>
      </c>
      <c r="L13" s="2">
        <v>0</v>
      </c>
      <c r="M13" s="2">
        <v>0</v>
      </c>
      <c r="N13" s="2">
        <v>0</v>
      </c>
    </row>
    <row r="14" spans="1:14" x14ac:dyDescent="0.15">
      <c r="A14" s="2">
        <v>10</v>
      </c>
      <c r="B14" s="2" t="s">
        <v>9</v>
      </c>
      <c r="C14" s="14">
        <v>1804</v>
      </c>
      <c r="D14" s="14">
        <v>1364</v>
      </c>
      <c r="E14" s="14">
        <v>1364</v>
      </c>
      <c r="F14" s="14">
        <v>1144</v>
      </c>
      <c r="G14" s="14">
        <v>1144</v>
      </c>
      <c r="H14" s="14">
        <v>1034</v>
      </c>
      <c r="I14" s="14">
        <v>1034</v>
      </c>
      <c r="J14" s="14">
        <v>924</v>
      </c>
      <c r="K14" s="14">
        <v>924</v>
      </c>
      <c r="L14" s="14">
        <v>924</v>
      </c>
      <c r="M14" s="2">
        <v>0</v>
      </c>
      <c r="N14" s="2">
        <v>0</v>
      </c>
    </row>
    <row r="15" spans="1:14" x14ac:dyDescent="0.15">
      <c r="A15" s="2">
        <v>11</v>
      </c>
      <c r="B15" s="2" t="s">
        <v>10</v>
      </c>
      <c r="C15" s="14">
        <v>2024</v>
      </c>
      <c r="D15" s="14">
        <v>1584</v>
      </c>
      <c r="E15" s="14">
        <v>1584</v>
      </c>
      <c r="F15" s="14">
        <v>1364</v>
      </c>
      <c r="G15" s="14">
        <v>1364</v>
      </c>
      <c r="H15" s="14">
        <v>1144</v>
      </c>
      <c r="I15" s="14">
        <v>1144</v>
      </c>
      <c r="J15" s="14">
        <v>1034</v>
      </c>
      <c r="K15" s="14">
        <v>924</v>
      </c>
      <c r="L15" s="14">
        <v>1034</v>
      </c>
      <c r="M15" s="14">
        <v>924</v>
      </c>
      <c r="N15" s="2">
        <v>0</v>
      </c>
    </row>
    <row r="16" spans="1:14" x14ac:dyDescent="0.15">
      <c r="A16" s="2">
        <v>12</v>
      </c>
      <c r="B16" s="2" t="s">
        <v>11</v>
      </c>
      <c r="C16" s="14">
        <v>2024</v>
      </c>
      <c r="D16" s="14">
        <v>1694</v>
      </c>
      <c r="E16" s="14">
        <v>1584</v>
      </c>
      <c r="F16" s="14">
        <v>1364</v>
      </c>
      <c r="G16" s="14">
        <v>1474</v>
      </c>
      <c r="H16" s="14">
        <v>1474</v>
      </c>
      <c r="I16" s="14">
        <v>1364</v>
      </c>
      <c r="J16" s="14">
        <v>1364</v>
      </c>
      <c r="K16" s="14">
        <v>1364</v>
      </c>
      <c r="L16" s="14">
        <v>1364</v>
      </c>
      <c r="M16" s="14">
        <v>1254</v>
      </c>
      <c r="N16" s="14">
        <v>924</v>
      </c>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pane xSplit="2" ySplit="4" topLeftCell="C5" activePane="bottomRight" state="frozen"/>
      <selection pane="topRight" activeCell="C1" sqref="C1"/>
      <selection pane="bottomLeft" activeCell="A5" sqref="A5"/>
      <selection pane="bottomRight" activeCell="E19" sqref="E19"/>
    </sheetView>
  </sheetViews>
  <sheetFormatPr defaultRowHeight="13.5" x14ac:dyDescent="0.15"/>
  <cols>
    <col min="1" max="1" width="4" customWidth="1"/>
    <col min="2" max="2" width="13.5" customWidth="1"/>
  </cols>
  <sheetData>
    <row r="1" spans="1:14" ht="18.75" x14ac:dyDescent="0.15">
      <c r="A1" s="1" t="s">
        <v>42</v>
      </c>
    </row>
    <row r="2" spans="1:14" x14ac:dyDescent="0.15">
      <c r="B2" t="s">
        <v>56</v>
      </c>
    </row>
    <row r="3" spans="1:14" x14ac:dyDescent="0.15">
      <c r="A3" s="3"/>
      <c r="B3" s="4"/>
      <c r="C3" s="8">
        <v>1</v>
      </c>
      <c r="D3" s="8">
        <v>2</v>
      </c>
      <c r="E3" s="8">
        <v>3</v>
      </c>
      <c r="F3" s="8">
        <v>4</v>
      </c>
      <c r="G3" s="8">
        <v>5</v>
      </c>
      <c r="H3" s="8">
        <v>6</v>
      </c>
      <c r="I3" s="8">
        <v>7</v>
      </c>
      <c r="J3" s="8">
        <v>8</v>
      </c>
      <c r="K3" s="8">
        <v>9</v>
      </c>
      <c r="L3" s="8">
        <v>10</v>
      </c>
      <c r="M3" s="8">
        <v>11</v>
      </c>
      <c r="N3" s="8">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14">
        <v>1144</v>
      </c>
      <c r="D5" s="2">
        <v>0</v>
      </c>
      <c r="E5" s="2">
        <v>0</v>
      </c>
      <c r="F5" s="2">
        <v>0</v>
      </c>
      <c r="G5" s="2">
        <v>0</v>
      </c>
      <c r="H5" s="2">
        <v>0</v>
      </c>
      <c r="I5" s="2">
        <v>0</v>
      </c>
      <c r="J5" s="2">
        <v>0</v>
      </c>
      <c r="K5" s="2">
        <v>0</v>
      </c>
      <c r="L5" s="2">
        <v>0</v>
      </c>
      <c r="M5" s="2">
        <v>0</v>
      </c>
      <c r="N5" s="2">
        <v>0</v>
      </c>
    </row>
    <row r="6" spans="1:14" x14ac:dyDescent="0.15">
      <c r="A6" s="2">
        <v>2</v>
      </c>
      <c r="B6" s="2" t="s">
        <v>1</v>
      </c>
      <c r="C6" s="14">
        <v>1364</v>
      </c>
      <c r="D6" s="14">
        <v>1144</v>
      </c>
      <c r="E6" s="2">
        <v>0</v>
      </c>
      <c r="F6" s="2">
        <v>0</v>
      </c>
      <c r="G6" s="2">
        <v>0</v>
      </c>
      <c r="H6" s="2">
        <v>0</v>
      </c>
      <c r="I6" s="2">
        <v>0</v>
      </c>
      <c r="J6" s="2">
        <v>0</v>
      </c>
      <c r="K6" s="2">
        <v>0</v>
      </c>
      <c r="L6" s="2">
        <v>0</v>
      </c>
      <c r="M6" s="2">
        <v>0</v>
      </c>
      <c r="N6" s="2">
        <v>0</v>
      </c>
    </row>
    <row r="7" spans="1:14" x14ac:dyDescent="0.15">
      <c r="A7" s="2">
        <v>3</v>
      </c>
      <c r="B7" s="2" t="s">
        <v>2</v>
      </c>
      <c r="C7" s="14">
        <v>1474</v>
      </c>
      <c r="D7" s="14">
        <v>1144</v>
      </c>
      <c r="E7" s="14">
        <v>1144</v>
      </c>
      <c r="F7" s="2">
        <v>0</v>
      </c>
      <c r="G7" s="2">
        <v>0</v>
      </c>
      <c r="H7" s="2">
        <v>0</v>
      </c>
      <c r="I7" s="2">
        <v>0</v>
      </c>
      <c r="J7" s="2">
        <v>0</v>
      </c>
      <c r="K7" s="2">
        <v>0</v>
      </c>
      <c r="L7" s="2">
        <v>0</v>
      </c>
      <c r="M7" s="2">
        <v>0</v>
      </c>
      <c r="N7" s="2">
        <v>0</v>
      </c>
    </row>
    <row r="8" spans="1:14" x14ac:dyDescent="0.15">
      <c r="A8" s="2">
        <v>4</v>
      </c>
      <c r="B8" s="2" t="s">
        <v>3</v>
      </c>
      <c r="C8" s="14">
        <v>1584</v>
      </c>
      <c r="D8" s="14">
        <v>1254</v>
      </c>
      <c r="E8" s="14">
        <v>1144</v>
      </c>
      <c r="F8" s="14">
        <v>1144</v>
      </c>
      <c r="G8" s="2">
        <v>0</v>
      </c>
      <c r="H8" s="2">
        <v>0</v>
      </c>
      <c r="I8" s="2">
        <v>0</v>
      </c>
      <c r="J8" s="2">
        <v>0</v>
      </c>
      <c r="K8" s="2">
        <v>0</v>
      </c>
      <c r="L8" s="2">
        <v>0</v>
      </c>
      <c r="M8" s="2">
        <v>0</v>
      </c>
      <c r="N8" s="2">
        <v>0</v>
      </c>
    </row>
    <row r="9" spans="1:14" x14ac:dyDescent="0.15">
      <c r="A9" s="2">
        <v>5</v>
      </c>
      <c r="B9" s="2" t="s">
        <v>4</v>
      </c>
      <c r="C9" s="14">
        <v>1584</v>
      </c>
      <c r="D9" s="14">
        <v>1254</v>
      </c>
      <c r="E9" s="14">
        <v>1144</v>
      </c>
      <c r="F9" s="14">
        <v>1144</v>
      </c>
      <c r="G9" s="14">
        <v>1144</v>
      </c>
      <c r="H9" s="2">
        <v>0</v>
      </c>
      <c r="I9" s="2">
        <v>0</v>
      </c>
      <c r="J9" s="2">
        <v>0</v>
      </c>
      <c r="K9" s="2">
        <v>0</v>
      </c>
      <c r="L9" s="2">
        <v>0</v>
      </c>
      <c r="M9" s="2">
        <v>0</v>
      </c>
      <c r="N9" s="2">
        <v>0</v>
      </c>
    </row>
    <row r="10" spans="1:14" x14ac:dyDescent="0.15">
      <c r="A10" s="2">
        <v>6</v>
      </c>
      <c r="B10" s="2" t="s">
        <v>5</v>
      </c>
      <c r="C10" s="14">
        <v>1694</v>
      </c>
      <c r="D10" s="14">
        <v>1364</v>
      </c>
      <c r="E10" s="14">
        <v>1254</v>
      </c>
      <c r="F10" s="14">
        <v>1144</v>
      </c>
      <c r="G10" s="14">
        <v>1144</v>
      </c>
      <c r="H10" s="14">
        <v>1144</v>
      </c>
      <c r="I10" s="2">
        <v>0</v>
      </c>
      <c r="J10" s="2">
        <v>0</v>
      </c>
      <c r="K10" s="2">
        <v>0</v>
      </c>
      <c r="L10" s="2">
        <v>0</v>
      </c>
      <c r="M10" s="2">
        <v>0</v>
      </c>
      <c r="N10" s="2">
        <v>0</v>
      </c>
    </row>
    <row r="11" spans="1:14" x14ac:dyDescent="0.15">
      <c r="A11" s="2">
        <v>7</v>
      </c>
      <c r="B11" s="2" t="s">
        <v>6</v>
      </c>
      <c r="C11" s="14">
        <v>1694</v>
      </c>
      <c r="D11" s="14">
        <v>1364</v>
      </c>
      <c r="E11" s="14">
        <v>1254</v>
      </c>
      <c r="F11" s="14">
        <v>1144</v>
      </c>
      <c r="G11" s="14">
        <v>1144</v>
      </c>
      <c r="H11" s="14">
        <v>1144</v>
      </c>
      <c r="I11" s="14">
        <v>1144</v>
      </c>
      <c r="J11" s="2">
        <v>0</v>
      </c>
      <c r="K11" s="2">
        <v>0</v>
      </c>
      <c r="L11" s="2">
        <v>0</v>
      </c>
      <c r="M11" s="2">
        <v>0</v>
      </c>
      <c r="N11" s="2">
        <v>0</v>
      </c>
    </row>
    <row r="12" spans="1:14" x14ac:dyDescent="0.15">
      <c r="A12" s="2">
        <v>8</v>
      </c>
      <c r="B12" s="2" t="s">
        <v>7</v>
      </c>
      <c r="C12" s="14">
        <v>1914</v>
      </c>
      <c r="D12" s="14">
        <v>1474</v>
      </c>
      <c r="E12" s="14">
        <v>1364</v>
      </c>
      <c r="F12" s="14">
        <v>1254</v>
      </c>
      <c r="G12" s="14">
        <v>1254</v>
      </c>
      <c r="H12" s="14">
        <v>1144</v>
      </c>
      <c r="I12" s="14">
        <v>1144</v>
      </c>
      <c r="J12" s="14">
        <v>1144</v>
      </c>
      <c r="K12" s="2">
        <v>0</v>
      </c>
      <c r="L12" s="2">
        <v>0</v>
      </c>
      <c r="M12" s="2">
        <v>0</v>
      </c>
      <c r="N12" s="2">
        <v>0</v>
      </c>
    </row>
    <row r="13" spans="1:14" x14ac:dyDescent="0.15">
      <c r="A13" s="2">
        <v>9</v>
      </c>
      <c r="B13" s="2" t="s">
        <v>8</v>
      </c>
      <c r="C13" s="14">
        <v>2024</v>
      </c>
      <c r="D13" s="14">
        <v>1584</v>
      </c>
      <c r="E13" s="14">
        <v>1584</v>
      </c>
      <c r="F13" s="14">
        <v>1364</v>
      </c>
      <c r="G13" s="14">
        <v>1364</v>
      </c>
      <c r="H13" s="14">
        <v>1254</v>
      </c>
      <c r="I13" s="14">
        <v>1254</v>
      </c>
      <c r="J13" s="14">
        <v>1144</v>
      </c>
      <c r="K13" s="14">
        <v>1144</v>
      </c>
      <c r="L13" s="2">
        <v>0</v>
      </c>
      <c r="M13" s="2">
        <v>0</v>
      </c>
      <c r="N13" s="2">
        <v>0</v>
      </c>
    </row>
    <row r="14" spans="1:14" x14ac:dyDescent="0.15">
      <c r="A14" s="2">
        <v>10</v>
      </c>
      <c r="B14" s="2" t="s">
        <v>9</v>
      </c>
      <c r="C14" s="14">
        <v>2024</v>
      </c>
      <c r="D14" s="14">
        <v>1584</v>
      </c>
      <c r="E14" s="14">
        <v>1584</v>
      </c>
      <c r="F14" s="14">
        <v>1364</v>
      </c>
      <c r="G14" s="14">
        <v>1364</v>
      </c>
      <c r="H14" s="14">
        <v>1254</v>
      </c>
      <c r="I14" s="14">
        <v>1254</v>
      </c>
      <c r="J14" s="14">
        <v>1144</v>
      </c>
      <c r="K14" s="14">
        <v>1144</v>
      </c>
      <c r="L14" s="14">
        <v>1144</v>
      </c>
      <c r="M14" s="2">
        <v>0</v>
      </c>
      <c r="N14" s="2">
        <v>0</v>
      </c>
    </row>
    <row r="15" spans="1:14" x14ac:dyDescent="0.15">
      <c r="A15" s="2">
        <v>11</v>
      </c>
      <c r="B15" s="2" t="s">
        <v>10</v>
      </c>
      <c r="C15" s="14">
        <v>2244</v>
      </c>
      <c r="D15" s="14">
        <v>1804</v>
      </c>
      <c r="E15" s="14">
        <v>1804</v>
      </c>
      <c r="F15" s="14">
        <v>1364</v>
      </c>
      <c r="G15" s="14">
        <v>1584</v>
      </c>
      <c r="H15" s="14">
        <v>1364</v>
      </c>
      <c r="I15" s="14">
        <v>1364</v>
      </c>
      <c r="J15" s="14">
        <v>1254</v>
      </c>
      <c r="K15" s="14">
        <v>1144</v>
      </c>
      <c r="L15" s="14">
        <v>1254</v>
      </c>
      <c r="M15" s="14">
        <v>1144</v>
      </c>
      <c r="N15" s="2">
        <v>0</v>
      </c>
    </row>
    <row r="16" spans="1:14" x14ac:dyDescent="0.15">
      <c r="A16" s="2">
        <v>12</v>
      </c>
      <c r="B16" s="2" t="s">
        <v>11</v>
      </c>
      <c r="C16" s="14">
        <v>2574</v>
      </c>
      <c r="D16" s="14">
        <v>2244</v>
      </c>
      <c r="E16" s="14">
        <v>2134</v>
      </c>
      <c r="F16" s="14">
        <v>1914</v>
      </c>
      <c r="G16" s="14">
        <v>2024</v>
      </c>
      <c r="H16" s="14">
        <v>2024</v>
      </c>
      <c r="I16" s="14">
        <v>1914</v>
      </c>
      <c r="J16" s="14">
        <v>1914</v>
      </c>
      <c r="K16" s="14">
        <v>1914</v>
      </c>
      <c r="L16" s="14">
        <v>1914</v>
      </c>
      <c r="M16" s="14">
        <v>1804</v>
      </c>
      <c r="N16" s="14">
        <v>1144</v>
      </c>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pane xSplit="2" ySplit="4" topLeftCell="C5" activePane="bottomRight" state="frozen"/>
      <selection pane="topRight" activeCell="C1" sqref="C1"/>
      <selection pane="bottomLeft" activeCell="A5" sqref="A5"/>
      <selection pane="bottomRight" activeCell="C7" sqref="C7"/>
    </sheetView>
  </sheetViews>
  <sheetFormatPr defaultRowHeight="13.5" x14ac:dyDescent="0.15"/>
  <cols>
    <col min="1" max="1" width="4" customWidth="1"/>
    <col min="2" max="2" width="13.5" customWidth="1"/>
  </cols>
  <sheetData>
    <row r="1" spans="1:14" ht="18.75" x14ac:dyDescent="0.15">
      <c r="A1" s="1" t="s">
        <v>43</v>
      </c>
    </row>
    <row r="2" spans="1:14" x14ac:dyDescent="0.15">
      <c r="B2" t="s">
        <v>56</v>
      </c>
    </row>
    <row r="3" spans="1:14" x14ac:dyDescent="0.15">
      <c r="A3" s="3"/>
      <c r="B3" s="4"/>
      <c r="C3" s="8">
        <v>1</v>
      </c>
      <c r="D3" s="8">
        <v>2</v>
      </c>
      <c r="E3" s="8">
        <v>3</v>
      </c>
      <c r="F3" s="8">
        <v>4</v>
      </c>
      <c r="G3" s="8">
        <v>5</v>
      </c>
      <c r="H3" s="8">
        <v>6</v>
      </c>
      <c r="I3" s="8">
        <v>7</v>
      </c>
      <c r="J3" s="8">
        <v>8</v>
      </c>
      <c r="K3" s="8">
        <v>9</v>
      </c>
      <c r="L3" s="8">
        <v>10</v>
      </c>
      <c r="M3" s="8">
        <v>11</v>
      </c>
      <c r="N3" s="8">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14">
        <v>1386</v>
      </c>
      <c r="D5" s="2">
        <v>0</v>
      </c>
      <c r="E5" s="2">
        <v>0</v>
      </c>
      <c r="F5" s="2">
        <v>0</v>
      </c>
      <c r="G5" s="2">
        <v>0</v>
      </c>
      <c r="H5" s="2">
        <v>0</v>
      </c>
      <c r="I5" s="2">
        <v>0</v>
      </c>
      <c r="J5" s="2">
        <v>0</v>
      </c>
      <c r="K5" s="2">
        <v>0</v>
      </c>
      <c r="L5" s="2">
        <v>0</v>
      </c>
      <c r="M5" s="2">
        <v>0</v>
      </c>
      <c r="N5" s="2">
        <v>0</v>
      </c>
    </row>
    <row r="6" spans="1:14" x14ac:dyDescent="0.15">
      <c r="A6" s="2">
        <v>2</v>
      </c>
      <c r="B6" s="2" t="s">
        <v>1</v>
      </c>
      <c r="C6" s="14">
        <v>1606</v>
      </c>
      <c r="D6" s="14">
        <v>1386</v>
      </c>
      <c r="E6" s="2">
        <v>0</v>
      </c>
      <c r="F6" s="2">
        <v>0</v>
      </c>
      <c r="G6" s="2">
        <v>0</v>
      </c>
      <c r="H6" s="2">
        <v>0</v>
      </c>
      <c r="I6" s="2">
        <v>0</v>
      </c>
      <c r="J6" s="2">
        <v>0</v>
      </c>
      <c r="K6" s="2">
        <v>0</v>
      </c>
      <c r="L6" s="2">
        <v>0</v>
      </c>
      <c r="M6" s="2">
        <v>0</v>
      </c>
      <c r="N6" s="2">
        <v>0</v>
      </c>
    </row>
    <row r="7" spans="1:14" x14ac:dyDescent="0.15">
      <c r="A7" s="2">
        <v>3</v>
      </c>
      <c r="B7" s="2" t="s">
        <v>2</v>
      </c>
      <c r="C7" s="14">
        <v>1716</v>
      </c>
      <c r="D7" s="14">
        <v>1386</v>
      </c>
      <c r="E7" s="14">
        <v>1386</v>
      </c>
      <c r="F7" s="2">
        <v>0</v>
      </c>
      <c r="G7" s="2">
        <v>0</v>
      </c>
      <c r="H7" s="2">
        <v>0</v>
      </c>
      <c r="I7" s="2">
        <v>0</v>
      </c>
      <c r="J7" s="2">
        <v>0</v>
      </c>
      <c r="K7" s="2">
        <v>0</v>
      </c>
      <c r="L7" s="2">
        <v>0</v>
      </c>
      <c r="M7" s="2">
        <v>0</v>
      </c>
      <c r="N7" s="2">
        <v>0</v>
      </c>
    </row>
    <row r="8" spans="1:14" x14ac:dyDescent="0.15">
      <c r="A8" s="2">
        <v>4</v>
      </c>
      <c r="B8" s="2" t="s">
        <v>3</v>
      </c>
      <c r="C8" s="14">
        <v>1826</v>
      </c>
      <c r="D8" s="14">
        <v>1496</v>
      </c>
      <c r="E8" s="14">
        <v>1386</v>
      </c>
      <c r="F8" s="14">
        <v>1386</v>
      </c>
      <c r="G8" s="2">
        <v>0</v>
      </c>
      <c r="H8" s="2">
        <v>0</v>
      </c>
      <c r="I8" s="2">
        <v>0</v>
      </c>
      <c r="J8" s="2">
        <v>0</v>
      </c>
      <c r="K8" s="2">
        <v>0</v>
      </c>
      <c r="L8" s="2">
        <v>0</v>
      </c>
      <c r="M8" s="2">
        <v>0</v>
      </c>
      <c r="N8" s="2">
        <v>0</v>
      </c>
    </row>
    <row r="9" spans="1:14" x14ac:dyDescent="0.15">
      <c r="A9" s="2">
        <v>5</v>
      </c>
      <c r="B9" s="2" t="s">
        <v>4</v>
      </c>
      <c r="C9" s="14">
        <v>1826</v>
      </c>
      <c r="D9" s="14">
        <v>1496</v>
      </c>
      <c r="E9" s="14">
        <v>1386</v>
      </c>
      <c r="F9" s="14">
        <v>1386</v>
      </c>
      <c r="G9" s="14">
        <v>1386</v>
      </c>
      <c r="H9" s="2">
        <v>0</v>
      </c>
      <c r="I9" s="2">
        <v>0</v>
      </c>
      <c r="J9" s="2">
        <v>0</v>
      </c>
      <c r="K9" s="2">
        <v>0</v>
      </c>
      <c r="L9" s="2">
        <v>0</v>
      </c>
      <c r="M9" s="2">
        <v>0</v>
      </c>
      <c r="N9" s="2">
        <v>0</v>
      </c>
    </row>
    <row r="10" spans="1:14" x14ac:dyDescent="0.15">
      <c r="A10" s="2">
        <v>6</v>
      </c>
      <c r="B10" s="2" t="s">
        <v>5</v>
      </c>
      <c r="C10" s="14">
        <v>1936</v>
      </c>
      <c r="D10" s="14">
        <v>1606</v>
      </c>
      <c r="E10" s="14">
        <v>1496</v>
      </c>
      <c r="F10" s="14">
        <v>1386</v>
      </c>
      <c r="G10" s="14">
        <v>1386</v>
      </c>
      <c r="H10" s="14">
        <v>1386</v>
      </c>
      <c r="I10" s="2">
        <v>0</v>
      </c>
      <c r="J10" s="2">
        <v>0</v>
      </c>
      <c r="K10" s="2">
        <v>0</v>
      </c>
      <c r="L10" s="2">
        <v>0</v>
      </c>
      <c r="M10" s="2">
        <v>0</v>
      </c>
      <c r="N10" s="2">
        <v>0</v>
      </c>
    </row>
    <row r="11" spans="1:14" x14ac:dyDescent="0.15">
      <c r="A11" s="2">
        <v>7</v>
      </c>
      <c r="B11" s="2" t="s">
        <v>6</v>
      </c>
      <c r="C11" s="14">
        <v>1936</v>
      </c>
      <c r="D11" s="14">
        <v>1606</v>
      </c>
      <c r="E11" s="14">
        <v>1496</v>
      </c>
      <c r="F11" s="14">
        <v>1386</v>
      </c>
      <c r="G11" s="14">
        <v>1386</v>
      </c>
      <c r="H11" s="14">
        <v>1386</v>
      </c>
      <c r="I11" s="14">
        <v>1386</v>
      </c>
      <c r="J11" s="2">
        <v>0</v>
      </c>
      <c r="K11" s="2">
        <v>0</v>
      </c>
      <c r="L11" s="2">
        <v>0</v>
      </c>
      <c r="M11" s="2">
        <v>0</v>
      </c>
      <c r="N11" s="2">
        <v>0</v>
      </c>
    </row>
    <row r="12" spans="1:14" x14ac:dyDescent="0.15">
      <c r="A12" s="2">
        <v>8</v>
      </c>
      <c r="B12" s="2" t="s">
        <v>7</v>
      </c>
      <c r="C12" s="14">
        <v>2156</v>
      </c>
      <c r="D12" s="14">
        <v>1716</v>
      </c>
      <c r="E12" s="14">
        <v>1606</v>
      </c>
      <c r="F12" s="14">
        <v>1496</v>
      </c>
      <c r="G12" s="14">
        <v>1496</v>
      </c>
      <c r="H12" s="14">
        <v>1386</v>
      </c>
      <c r="I12" s="14">
        <v>1386</v>
      </c>
      <c r="J12" s="14">
        <v>1386</v>
      </c>
      <c r="K12" s="2">
        <v>0</v>
      </c>
      <c r="L12" s="2">
        <v>0</v>
      </c>
      <c r="M12" s="2">
        <v>0</v>
      </c>
      <c r="N12" s="2">
        <v>0</v>
      </c>
    </row>
    <row r="13" spans="1:14" x14ac:dyDescent="0.15">
      <c r="A13" s="2">
        <v>9</v>
      </c>
      <c r="B13" s="2" t="s">
        <v>8</v>
      </c>
      <c r="C13" s="14">
        <v>2266</v>
      </c>
      <c r="D13" s="14">
        <v>1826</v>
      </c>
      <c r="E13" s="14">
        <v>1826</v>
      </c>
      <c r="F13" s="14">
        <v>1606</v>
      </c>
      <c r="G13" s="14">
        <v>1606</v>
      </c>
      <c r="H13" s="14">
        <v>1496</v>
      </c>
      <c r="I13" s="14">
        <v>1496</v>
      </c>
      <c r="J13" s="14">
        <v>1386</v>
      </c>
      <c r="K13" s="14">
        <v>1386</v>
      </c>
      <c r="L13" s="2">
        <v>0</v>
      </c>
      <c r="M13" s="2">
        <v>0</v>
      </c>
      <c r="N13" s="2">
        <v>0</v>
      </c>
    </row>
    <row r="14" spans="1:14" x14ac:dyDescent="0.15">
      <c r="A14" s="2">
        <v>10</v>
      </c>
      <c r="B14" s="2" t="s">
        <v>9</v>
      </c>
      <c r="C14" s="14">
        <v>2266</v>
      </c>
      <c r="D14" s="14">
        <v>1826</v>
      </c>
      <c r="E14" s="14">
        <v>1826</v>
      </c>
      <c r="F14" s="14">
        <v>1606</v>
      </c>
      <c r="G14" s="14">
        <v>1606</v>
      </c>
      <c r="H14" s="14">
        <v>1496</v>
      </c>
      <c r="I14" s="14">
        <v>1496</v>
      </c>
      <c r="J14" s="14">
        <v>1386</v>
      </c>
      <c r="K14" s="14">
        <v>1386</v>
      </c>
      <c r="L14" s="14">
        <v>1386</v>
      </c>
      <c r="M14" s="2">
        <v>0</v>
      </c>
      <c r="N14" s="2">
        <v>0</v>
      </c>
    </row>
    <row r="15" spans="1:14" x14ac:dyDescent="0.15">
      <c r="A15" s="2">
        <v>11</v>
      </c>
      <c r="B15" s="2" t="s">
        <v>10</v>
      </c>
      <c r="C15" s="14">
        <v>2486</v>
      </c>
      <c r="D15" s="14">
        <v>2046</v>
      </c>
      <c r="E15" s="14">
        <v>2046</v>
      </c>
      <c r="F15" s="14">
        <v>1826</v>
      </c>
      <c r="G15" s="14">
        <v>1826</v>
      </c>
      <c r="H15" s="14">
        <v>1606</v>
      </c>
      <c r="I15" s="14">
        <v>1606</v>
      </c>
      <c r="J15" s="14">
        <v>1496</v>
      </c>
      <c r="K15" s="14">
        <v>1386</v>
      </c>
      <c r="L15" s="14">
        <v>1496</v>
      </c>
      <c r="M15" s="14">
        <v>1386</v>
      </c>
      <c r="N15" s="2">
        <v>0</v>
      </c>
    </row>
    <row r="16" spans="1:14" x14ac:dyDescent="0.15">
      <c r="A16" s="2">
        <v>12</v>
      </c>
      <c r="B16" s="2" t="s">
        <v>11</v>
      </c>
      <c r="C16" s="14">
        <v>3146</v>
      </c>
      <c r="D16" s="14">
        <v>2816</v>
      </c>
      <c r="E16" s="14">
        <v>1687</v>
      </c>
      <c r="F16" s="14">
        <v>2486</v>
      </c>
      <c r="G16" s="14">
        <v>2596</v>
      </c>
      <c r="H16" s="14">
        <v>2596</v>
      </c>
      <c r="I16" s="14">
        <v>2486</v>
      </c>
      <c r="J16" s="14">
        <v>2486</v>
      </c>
      <c r="K16" s="14">
        <v>2486</v>
      </c>
      <c r="L16" s="14">
        <v>2486</v>
      </c>
      <c r="M16" s="14">
        <v>2376</v>
      </c>
      <c r="N16" s="14">
        <v>1386</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selection activeCell="C5" sqref="C5:N16"/>
    </sheetView>
  </sheetViews>
  <sheetFormatPr defaultRowHeight="13.5" x14ac:dyDescent="0.15"/>
  <cols>
    <col min="1" max="1" width="4" customWidth="1"/>
    <col min="2" max="2" width="13.5" customWidth="1"/>
  </cols>
  <sheetData>
    <row r="1" spans="1:14" ht="18.75" x14ac:dyDescent="0.15">
      <c r="A1" s="1" t="s">
        <v>39</v>
      </c>
    </row>
    <row r="2" spans="1:14" x14ac:dyDescent="0.15">
      <c r="B2" t="s">
        <v>56</v>
      </c>
    </row>
    <row r="3" spans="1:14" x14ac:dyDescent="0.15">
      <c r="A3" s="3"/>
      <c r="B3" s="4"/>
      <c r="C3" s="8">
        <v>1</v>
      </c>
      <c r="D3" s="8">
        <v>2</v>
      </c>
      <c r="E3" s="8">
        <v>3</v>
      </c>
      <c r="F3" s="8">
        <v>4</v>
      </c>
      <c r="G3" s="8">
        <v>5</v>
      </c>
      <c r="H3" s="8">
        <v>6</v>
      </c>
      <c r="I3" s="8">
        <v>7</v>
      </c>
      <c r="J3" s="8">
        <v>8</v>
      </c>
      <c r="K3" s="8">
        <v>9</v>
      </c>
      <c r="L3" s="8">
        <v>10</v>
      </c>
      <c r="M3" s="8">
        <v>11</v>
      </c>
      <c r="N3" s="8">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14">
        <v>1606</v>
      </c>
      <c r="D5" s="2">
        <v>0</v>
      </c>
      <c r="E5" s="2">
        <v>0</v>
      </c>
      <c r="F5" s="2">
        <v>0</v>
      </c>
      <c r="G5" s="2">
        <v>0</v>
      </c>
      <c r="H5" s="2">
        <v>0</v>
      </c>
      <c r="I5" s="2">
        <v>0</v>
      </c>
      <c r="J5" s="2">
        <v>0</v>
      </c>
      <c r="K5" s="2">
        <v>0</v>
      </c>
      <c r="L5" s="2">
        <v>0</v>
      </c>
      <c r="M5" s="2">
        <v>0</v>
      </c>
      <c r="N5" s="2">
        <v>0</v>
      </c>
    </row>
    <row r="6" spans="1:14" x14ac:dyDescent="0.15">
      <c r="A6" s="2">
        <v>2</v>
      </c>
      <c r="B6" s="2" t="s">
        <v>1</v>
      </c>
      <c r="C6" s="14">
        <v>1826</v>
      </c>
      <c r="D6" s="14">
        <v>1606</v>
      </c>
      <c r="E6" s="2">
        <v>0</v>
      </c>
      <c r="F6" s="2">
        <v>0</v>
      </c>
      <c r="G6" s="2">
        <v>0</v>
      </c>
      <c r="H6" s="2">
        <v>0</v>
      </c>
      <c r="I6" s="2">
        <v>0</v>
      </c>
      <c r="J6" s="2">
        <v>0</v>
      </c>
      <c r="K6" s="2">
        <v>0</v>
      </c>
      <c r="L6" s="2">
        <v>0</v>
      </c>
      <c r="M6" s="2">
        <v>0</v>
      </c>
      <c r="N6" s="2">
        <v>0</v>
      </c>
    </row>
    <row r="7" spans="1:14" x14ac:dyDescent="0.15">
      <c r="A7" s="2">
        <v>3</v>
      </c>
      <c r="B7" s="2" t="s">
        <v>2</v>
      </c>
      <c r="C7" s="14">
        <v>1936</v>
      </c>
      <c r="D7" s="14">
        <v>1606</v>
      </c>
      <c r="E7" s="14">
        <v>1606</v>
      </c>
      <c r="F7" s="2">
        <v>0</v>
      </c>
      <c r="G7" s="2">
        <v>0</v>
      </c>
      <c r="H7" s="2">
        <v>0</v>
      </c>
      <c r="I7" s="2">
        <v>0</v>
      </c>
      <c r="J7" s="2">
        <v>0</v>
      </c>
      <c r="K7" s="2">
        <v>0</v>
      </c>
      <c r="L7" s="2">
        <v>0</v>
      </c>
      <c r="M7" s="2">
        <v>0</v>
      </c>
      <c r="N7" s="2">
        <v>0</v>
      </c>
    </row>
    <row r="8" spans="1:14" x14ac:dyDescent="0.15">
      <c r="A8" s="2">
        <v>4</v>
      </c>
      <c r="B8" s="2" t="s">
        <v>3</v>
      </c>
      <c r="C8" s="14">
        <v>2046</v>
      </c>
      <c r="D8" s="14">
        <v>1716</v>
      </c>
      <c r="E8" s="14">
        <v>1606</v>
      </c>
      <c r="F8" s="14">
        <v>1606</v>
      </c>
      <c r="G8" s="2">
        <v>0</v>
      </c>
      <c r="H8" s="2">
        <v>0</v>
      </c>
      <c r="I8" s="2">
        <v>0</v>
      </c>
      <c r="J8" s="2">
        <v>0</v>
      </c>
      <c r="K8" s="2">
        <v>0</v>
      </c>
      <c r="L8" s="2">
        <v>0</v>
      </c>
      <c r="M8" s="2">
        <v>0</v>
      </c>
      <c r="N8" s="2">
        <v>0</v>
      </c>
    </row>
    <row r="9" spans="1:14" x14ac:dyDescent="0.15">
      <c r="A9" s="2">
        <v>5</v>
      </c>
      <c r="B9" s="2" t="s">
        <v>4</v>
      </c>
      <c r="C9" s="14">
        <v>2046</v>
      </c>
      <c r="D9" s="14">
        <v>1716</v>
      </c>
      <c r="E9" s="14">
        <v>1606</v>
      </c>
      <c r="F9" s="14">
        <v>1606</v>
      </c>
      <c r="G9" s="14">
        <v>1606</v>
      </c>
      <c r="H9" s="2">
        <v>0</v>
      </c>
      <c r="I9" s="2">
        <v>0</v>
      </c>
      <c r="J9" s="2">
        <v>0</v>
      </c>
      <c r="K9" s="2">
        <v>0</v>
      </c>
      <c r="L9" s="2">
        <v>0</v>
      </c>
      <c r="M9" s="2">
        <v>0</v>
      </c>
      <c r="N9" s="2">
        <v>0</v>
      </c>
    </row>
    <row r="10" spans="1:14" x14ac:dyDescent="0.15">
      <c r="A10" s="2">
        <v>6</v>
      </c>
      <c r="B10" s="2" t="s">
        <v>5</v>
      </c>
      <c r="C10" s="14">
        <v>2156</v>
      </c>
      <c r="D10" s="14">
        <v>1826</v>
      </c>
      <c r="E10" s="14">
        <v>1716</v>
      </c>
      <c r="F10" s="14">
        <v>1606</v>
      </c>
      <c r="G10" s="14">
        <v>1606</v>
      </c>
      <c r="H10" s="14">
        <v>1606</v>
      </c>
      <c r="I10" s="2">
        <v>0</v>
      </c>
      <c r="J10" s="2">
        <v>0</v>
      </c>
      <c r="K10" s="2">
        <v>0</v>
      </c>
      <c r="L10" s="2">
        <v>0</v>
      </c>
      <c r="M10" s="2">
        <v>0</v>
      </c>
      <c r="N10" s="2">
        <v>0</v>
      </c>
    </row>
    <row r="11" spans="1:14" x14ac:dyDescent="0.15">
      <c r="A11" s="2">
        <v>7</v>
      </c>
      <c r="B11" s="2" t="s">
        <v>6</v>
      </c>
      <c r="C11" s="14">
        <v>2156</v>
      </c>
      <c r="D11" s="14">
        <v>1826</v>
      </c>
      <c r="E11" s="14">
        <v>1716</v>
      </c>
      <c r="F11" s="14">
        <v>1606</v>
      </c>
      <c r="G11" s="14">
        <v>1606</v>
      </c>
      <c r="H11" s="14">
        <v>1606</v>
      </c>
      <c r="I11" s="14">
        <v>1606</v>
      </c>
      <c r="J11" s="2">
        <v>0</v>
      </c>
      <c r="K11" s="2">
        <v>0</v>
      </c>
      <c r="L11" s="2">
        <v>0</v>
      </c>
      <c r="M11" s="2">
        <v>0</v>
      </c>
      <c r="N11" s="2">
        <v>0</v>
      </c>
    </row>
    <row r="12" spans="1:14" x14ac:dyDescent="0.15">
      <c r="A12" s="2">
        <v>8</v>
      </c>
      <c r="B12" s="2" t="s">
        <v>7</v>
      </c>
      <c r="C12" s="14">
        <v>2376</v>
      </c>
      <c r="D12" s="14">
        <v>1936</v>
      </c>
      <c r="E12" s="14">
        <v>1826</v>
      </c>
      <c r="F12" s="14">
        <v>1716</v>
      </c>
      <c r="G12" s="14">
        <v>1716</v>
      </c>
      <c r="H12" s="14">
        <v>1606</v>
      </c>
      <c r="I12" s="14">
        <v>1606</v>
      </c>
      <c r="J12" s="14">
        <v>1606</v>
      </c>
      <c r="K12" s="2">
        <v>0</v>
      </c>
      <c r="L12" s="2">
        <v>0</v>
      </c>
      <c r="M12" s="2">
        <v>0</v>
      </c>
      <c r="N12" s="2">
        <v>0</v>
      </c>
    </row>
    <row r="13" spans="1:14" x14ac:dyDescent="0.15">
      <c r="A13" s="2">
        <v>9</v>
      </c>
      <c r="B13" s="2" t="s">
        <v>8</v>
      </c>
      <c r="C13" s="14">
        <v>2486</v>
      </c>
      <c r="D13" s="14">
        <v>2046</v>
      </c>
      <c r="E13" s="14">
        <v>2046</v>
      </c>
      <c r="F13" s="14">
        <v>1826</v>
      </c>
      <c r="G13" s="14">
        <v>1826</v>
      </c>
      <c r="H13" s="14">
        <v>1716</v>
      </c>
      <c r="I13" s="14">
        <v>1716</v>
      </c>
      <c r="J13" s="14">
        <v>1606</v>
      </c>
      <c r="K13" s="14">
        <v>1606</v>
      </c>
      <c r="L13" s="2">
        <v>0</v>
      </c>
      <c r="M13" s="2">
        <v>0</v>
      </c>
      <c r="N13" s="2">
        <v>0</v>
      </c>
    </row>
    <row r="14" spans="1:14" x14ac:dyDescent="0.15">
      <c r="A14" s="2">
        <v>10</v>
      </c>
      <c r="B14" s="2" t="s">
        <v>9</v>
      </c>
      <c r="C14" s="14">
        <v>2486</v>
      </c>
      <c r="D14" s="14">
        <v>2046</v>
      </c>
      <c r="E14" s="14">
        <v>2046</v>
      </c>
      <c r="F14" s="14">
        <v>1826</v>
      </c>
      <c r="G14" s="14">
        <v>1826</v>
      </c>
      <c r="H14" s="14">
        <v>1716</v>
      </c>
      <c r="I14" s="14">
        <v>1716</v>
      </c>
      <c r="J14" s="14">
        <v>1606</v>
      </c>
      <c r="K14" s="14">
        <v>1606</v>
      </c>
      <c r="L14" s="14">
        <v>1606</v>
      </c>
      <c r="M14" s="2">
        <v>0</v>
      </c>
      <c r="N14" s="2">
        <v>0</v>
      </c>
    </row>
    <row r="15" spans="1:14" x14ac:dyDescent="0.15">
      <c r="A15" s="2">
        <v>11</v>
      </c>
      <c r="B15" s="2" t="s">
        <v>10</v>
      </c>
      <c r="C15" s="14">
        <v>2706</v>
      </c>
      <c r="D15" s="14">
        <v>2266</v>
      </c>
      <c r="E15" s="14">
        <v>2266</v>
      </c>
      <c r="F15" s="14">
        <v>2046</v>
      </c>
      <c r="G15" s="14">
        <v>2046</v>
      </c>
      <c r="H15" s="14">
        <v>1826</v>
      </c>
      <c r="I15" s="14">
        <v>1826</v>
      </c>
      <c r="J15" s="14">
        <v>1716</v>
      </c>
      <c r="K15" s="14">
        <v>1606</v>
      </c>
      <c r="L15" s="14">
        <v>1716</v>
      </c>
      <c r="M15" s="14">
        <v>1606</v>
      </c>
      <c r="N15" s="2">
        <v>0</v>
      </c>
    </row>
    <row r="16" spans="1:14" x14ac:dyDescent="0.15">
      <c r="A16" s="2">
        <v>12</v>
      </c>
      <c r="B16" s="2" t="s">
        <v>11</v>
      </c>
      <c r="C16" s="14">
        <v>3696</v>
      </c>
      <c r="D16" s="14">
        <v>3366</v>
      </c>
      <c r="E16" s="14">
        <v>3256</v>
      </c>
      <c r="F16" s="14">
        <v>3036</v>
      </c>
      <c r="G16" s="14">
        <v>3146</v>
      </c>
      <c r="H16" s="14">
        <v>3146</v>
      </c>
      <c r="I16" s="14">
        <v>3036</v>
      </c>
      <c r="J16" s="14">
        <v>3036</v>
      </c>
      <c r="K16" s="14">
        <v>3036</v>
      </c>
      <c r="L16" s="14">
        <v>3036</v>
      </c>
      <c r="M16" s="14">
        <v>2926</v>
      </c>
      <c r="N16" s="14">
        <v>1606</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selection activeCell="C5" sqref="C5:N16"/>
    </sheetView>
  </sheetViews>
  <sheetFormatPr defaultRowHeight="13.5" x14ac:dyDescent="0.15"/>
  <cols>
    <col min="1" max="1" width="4" customWidth="1"/>
    <col min="2" max="2" width="13.5" customWidth="1"/>
  </cols>
  <sheetData>
    <row r="1" spans="1:14" ht="18.75" x14ac:dyDescent="0.15">
      <c r="A1" s="1" t="s">
        <v>53</v>
      </c>
    </row>
    <row r="2" spans="1:14" x14ac:dyDescent="0.15">
      <c r="B2" t="s">
        <v>56</v>
      </c>
    </row>
    <row r="3" spans="1:14" x14ac:dyDescent="0.15">
      <c r="A3" s="3"/>
      <c r="B3" s="4"/>
      <c r="C3" s="8">
        <v>1</v>
      </c>
      <c r="D3" s="8">
        <v>2</v>
      </c>
      <c r="E3" s="8">
        <v>3</v>
      </c>
      <c r="F3" s="8">
        <v>4</v>
      </c>
      <c r="G3" s="8">
        <v>5</v>
      </c>
      <c r="H3" s="8">
        <v>6</v>
      </c>
      <c r="I3" s="8">
        <v>7</v>
      </c>
      <c r="J3" s="8">
        <v>8</v>
      </c>
      <c r="K3" s="8">
        <v>9</v>
      </c>
      <c r="L3" s="8">
        <v>10</v>
      </c>
      <c r="M3" s="8">
        <v>11</v>
      </c>
      <c r="N3" s="8">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14">
        <v>1848</v>
      </c>
      <c r="D5" s="2">
        <v>0</v>
      </c>
      <c r="E5" s="2">
        <v>0</v>
      </c>
      <c r="F5" s="2">
        <v>0</v>
      </c>
      <c r="G5" s="2">
        <v>0</v>
      </c>
      <c r="H5" s="2">
        <v>0</v>
      </c>
      <c r="I5" s="2">
        <v>0</v>
      </c>
      <c r="J5" s="2">
        <v>0</v>
      </c>
      <c r="K5" s="2">
        <v>0</v>
      </c>
      <c r="L5" s="2">
        <v>0</v>
      </c>
      <c r="M5" s="2">
        <v>0</v>
      </c>
      <c r="N5" s="2">
        <v>0</v>
      </c>
    </row>
    <row r="6" spans="1:14" x14ac:dyDescent="0.15">
      <c r="A6" s="2">
        <v>2</v>
      </c>
      <c r="B6" s="2" t="s">
        <v>1</v>
      </c>
      <c r="C6" s="14">
        <v>2068</v>
      </c>
      <c r="D6" s="14">
        <v>1848</v>
      </c>
      <c r="E6" s="2">
        <v>0</v>
      </c>
      <c r="F6" s="2">
        <v>0</v>
      </c>
      <c r="G6" s="2">
        <v>0</v>
      </c>
      <c r="H6" s="2">
        <v>0</v>
      </c>
      <c r="I6" s="2">
        <v>0</v>
      </c>
      <c r="J6" s="2">
        <v>0</v>
      </c>
      <c r="K6" s="2">
        <v>0</v>
      </c>
      <c r="L6" s="2">
        <v>0</v>
      </c>
      <c r="M6" s="2">
        <v>0</v>
      </c>
      <c r="N6" s="2">
        <v>0</v>
      </c>
    </row>
    <row r="7" spans="1:14" x14ac:dyDescent="0.15">
      <c r="A7" s="2">
        <v>3</v>
      </c>
      <c r="B7" s="2" t="s">
        <v>2</v>
      </c>
      <c r="C7" s="14">
        <v>2178</v>
      </c>
      <c r="D7" s="14">
        <v>1848</v>
      </c>
      <c r="E7" s="14">
        <v>1848</v>
      </c>
      <c r="F7" s="2">
        <v>0</v>
      </c>
      <c r="G7" s="2">
        <v>0</v>
      </c>
      <c r="H7" s="2">
        <v>0</v>
      </c>
      <c r="I7" s="2">
        <v>0</v>
      </c>
      <c r="J7" s="2">
        <v>0</v>
      </c>
      <c r="K7" s="2">
        <v>0</v>
      </c>
      <c r="L7" s="2">
        <v>0</v>
      </c>
      <c r="M7" s="2">
        <v>0</v>
      </c>
      <c r="N7" s="2">
        <v>0</v>
      </c>
    </row>
    <row r="8" spans="1:14" x14ac:dyDescent="0.15">
      <c r="A8" s="2">
        <v>4</v>
      </c>
      <c r="B8" s="2" t="s">
        <v>3</v>
      </c>
      <c r="C8" s="14">
        <v>2288</v>
      </c>
      <c r="D8" s="14">
        <v>1958</v>
      </c>
      <c r="E8" s="14">
        <v>1848</v>
      </c>
      <c r="F8" s="14">
        <v>1848</v>
      </c>
      <c r="G8" s="2">
        <v>0</v>
      </c>
      <c r="H8" s="2">
        <v>0</v>
      </c>
      <c r="I8" s="2">
        <v>0</v>
      </c>
      <c r="J8" s="2">
        <v>0</v>
      </c>
      <c r="K8" s="2">
        <v>0</v>
      </c>
      <c r="L8" s="2">
        <v>0</v>
      </c>
      <c r="M8" s="2">
        <v>0</v>
      </c>
      <c r="N8" s="2">
        <v>0</v>
      </c>
    </row>
    <row r="9" spans="1:14" x14ac:dyDescent="0.15">
      <c r="A9" s="2">
        <v>5</v>
      </c>
      <c r="B9" s="2" t="s">
        <v>4</v>
      </c>
      <c r="C9" s="14">
        <v>2288</v>
      </c>
      <c r="D9" s="14">
        <v>1958</v>
      </c>
      <c r="E9" s="14">
        <v>1848</v>
      </c>
      <c r="F9" s="14">
        <v>1848</v>
      </c>
      <c r="G9" s="14">
        <v>1848</v>
      </c>
      <c r="H9" s="2">
        <v>0</v>
      </c>
      <c r="I9" s="2">
        <v>0</v>
      </c>
      <c r="J9" s="2">
        <v>0</v>
      </c>
      <c r="K9" s="2">
        <v>0</v>
      </c>
      <c r="L9" s="2">
        <v>0</v>
      </c>
      <c r="M9" s="2">
        <v>0</v>
      </c>
      <c r="N9" s="2">
        <v>0</v>
      </c>
    </row>
    <row r="10" spans="1:14" x14ac:dyDescent="0.15">
      <c r="A10" s="2">
        <v>6</v>
      </c>
      <c r="B10" s="2" t="s">
        <v>5</v>
      </c>
      <c r="C10" s="14">
        <v>2398</v>
      </c>
      <c r="D10" s="14">
        <v>2068</v>
      </c>
      <c r="E10" s="14">
        <v>1958</v>
      </c>
      <c r="F10" s="14">
        <v>1848</v>
      </c>
      <c r="G10" s="14">
        <v>1848</v>
      </c>
      <c r="H10" s="14">
        <v>1848</v>
      </c>
      <c r="I10" s="2">
        <v>0</v>
      </c>
      <c r="J10" s="2">
        <v>0</v>
      </c>
      <c r="K10" s="2">
        <v>0</v>
      </c>
      <c r="L10" s="2">
        <v>0</v>
      </c>
      <c r="M10" s="2">
        <v>0</v>
      </c>
      <c r="N10" s="2">
        <v>0</v>
      </c>
    </row>
    <row r="11" spans="1:14" x14ac:dyDescent="0.15">
      <c r="A11" s="2">
        <v>7</v>
      </c>
      <c r="B11" s="2" t="s">
        <v>6</v>
      </c>
      <c r="C11" s="14">
        <v>2398</v>
      </c>
      <c r="D11" s="14">
        <v>2068</v>
      </c>
      <c r="E11" s="14">
        <v>1958</v>
      </c>
      <c r="F11" s="14">
        <v>1848</v>
      </c>
      <c r="G11" s="14">
        <v>1848</v>
      </c>
      <c r="H11" s="14">
        <v>1848</v>
      </c>
      <c r="I11" s="14">
        <v>1848</v>
      </c>
      <c r="J11" s="2">
        <v>0</v>
      </c>
      <c r="K11" s="2">
        <v>0</v>
      </c>
      <c r="L11" s="2">
        <v>0</v>
      </c>
      <c r="M11" s="2">
        <v>0</v>
      </c>
      <c r="N11" s="2">
        <v>0</v>
      </c>
    </row>
    <row r="12" spans="1:14" x14ac:dyDescent="0.15">
      <c r="A12" s="2">
        <v>8</v>
      </c>
      <c r="B12" s="2" t="s">
        <v>7</v>
      </c>
      <c r="C12" s="14">
        <v>2618</v>
      </c>
      <c r="D12" s="14">
        <v>2178</v>
      </c>
      <c r="E12" s="14">
        <v>2068</v>
      </c>
      <c r="F12" s="14">
        <v>1958</v>
      </c>
      <c r="G12" s="14">
        <v>1958</v>
      </c>
      <c r="H12" s="14">
        <v>1848</v>
      </c>
      <c r="I12" s="14">
        <v>1848</v>
      </c>
      <c r="J12" s="14">
        <v>1848</v>
      </c>
      <c r="K12" s="2">
        <v>0</v>
      </c>
      <c r="L12" s="2">
        <v>0</v>
      </c>
      <c r="M12" s="2">
        <v>0</v>
      </c>
      <c r="N12" s="2">
        <v>0</v>
      </c>
    </row>
    <row r="13" spans="1:14" x14ac:dyDescent="0.15">
      <c r="A13" s="2">
        <v>9</v>
      </c>
      <c r="B13" s="2" t="s">
        <v>8</v>
      </c>
      <c r="C13" s="14">
        <v>2728</v>
      </c>
      <c r="D13" s="14">
        <v>2288</v>
      </c>
      <c r="E13" s="14">
        <v>2288</v>
      </c>
      <c r="F13" s="14">
        <v>2068</v>
      </c>
      <c r="G13" s="14">
        <v>2068</v>
      </c>
      <c r="H13" s="14">
        <v>1958</v>
      </c>
      <c r="I13" s="14">
        <v>1958</v>
      </c>
      <c r="J13" s="14">
        <v>1848</v>
      </c>
      <c r="K13" s="14">
        <v>1848</v>
      </c>
      <c r="L13" s="2">
        <v>0</v>
      </c>
      <c r="M13" s="2">
        <v>0</v>
      </c>
      <c r="N13" s="2">
        <v>0</v>
      </c>
    </row>
    <row r="14" spans="1:14" x14ac:dyDescent="0.15">
      <c r="A14" s="2">
        <v>10</v>
      </c>
      <c r="B14" s="2" t="s">
        <v>9</v>
      </c>
      <c r="C14" s="14">
        <v>2728</v>
      </c>
      <c r="D14" s="14">
        <v>2288</v>
      </c>
      <c r="E14" s="14">
        <v>2288</v>
      </c>
      <c r="F14" s="14">
        <v>2068</v>
      </c>
      <c r="G14" s="14">
        <v>2068</v>
      </c>
      <c r="H14" s="14">
        <v>1958</v>
      </c>
      <c r="I14" s="14">
        <v>1958</v>
      </c>
      <c r="J14" s="14">
        <v>1848</v>
      </c>
      <c r="K14" s="14">
        <v>1848</v>
      </c>
      <c r="L14" s="14">
        <v>1848</v>
      </c>
      <c r="M14" s="2">
        <v>0</v>
      </c>
      <c r="N14" s="2">
        <v>0</v>
      </c>
    </row>
    <row r="15" spans="1:14" x14ac:dyDescent="0.15">
      <c r="A15" s="2">
        <v>11</v>
      </c>
      <c r="B15" s="2" t="s">
        <v>10</v>
      </c>
      <c r="C15" s="14">
        <v>2948</v>
      </c>
      <c r="D15" s="14">
        <v>2508</v>
      </c>
      <c r="E15" s="14">
        <v>2508</v>
      </c>
      <c r="F15" s="14">
        <v>2288</v>
      </c>
      <c r="G15" s="14">
        <v>2288</v>
      </c>
      <c r="H15" s="14">
        <v>2068</v>
      </c>
      <c r="I15" s="14">
        <v>2068</v>
      </c>
      <c r="J15" s="14">
        <v>1958</v>
      </c>
      <c r="K15" s="14">
        <v>1848</v>
      </c>
      <c r="L15" s="14">
        <v>1958</v>
      </c>
      <c r="M15" s="14">
        <v>1848</v>
      </c>
      <c r="N15" s="2">
        <v>0</v>
      </c>
    </row>
    <row r="16" spans="1:14" x14ac:dyDescent="0.15">
      <c r="A16" s="2">
        <v>12</v>
      </c>
      <c r="B16" s="2" t="s">
        <v>11</v>
      </c>
      <c r="C16" s="14">
        <v>4268</v>
      </c>
      <c r="D16" s="14">
        <v>3938</v>
      </c>
      <c r="E16" s="14">
        <v>3828</v>
      </c>
      <c r="F16" s="14">
        <v>2590</v>
      </c>
      <c r="G16" s="14">
        <v>3718</v>
      </c>
      <c r="H16" s="14">
        <v>3718</v>
      </c>
      <c r="I16" s="14">
        <v>3608</v>
      </c>
      <c r="J16" s="14">
        <v>3608</v>
      </c>
      <c r="K16" s="14">
        <v>3608</v>
      </c>
      <c r="L16" s="14">
        <v>3590</v>
      </c>
      <c r="M16" s="14">
        <v>3498</v>
      </c>
      <c r="N16" s="14">
        <v>1848</v>
      </c>
    </row>
  </sheetData>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selection activeCell="C5" sqref="C5:N16"/>
    </sheetView>
  </sheetViews>
  <sheetFormatPr defaultRowHeight="13.5" x14ac:dyDescent="0.15"/>
  <cols>
    <col min="1" max="1" width="4" customWidth="1"/>
    <col min="2" max="2" width="17" customWidth="1"/>
  </cols>
  <sheetData>
    <row r="1" spans="1:14" ht="18.75" x14ac:dyDescent="0.15">
      <c r="A1" s="1" t="s">
        <v>39</v>
      </c>
    </row>
    <row r="2" spans="1:14" x14ac:dyDescent="0.15">
      <c r="B2" t="s">
        <v>56</v>
      </c>
    </row>
    <row r="3" spans="1:14" x14ac:dyDescent="0.15">
      <c r="A3" s="3"/>
      <c r="B3" s="4"/>
      <c r="C3" s="8">
        <v>1</v>
      </c>
      <c r="D3" s="8">
        <v>2</v>
      </c>
      <c r="E3" s="8">
        <v>3</v>
      </c>
      <c r="F3" s="8">
        <v>4</v>
      </c>
      <c r="G3" s="8">
        <v>5</v>
      </c>
      <c r="H3" s="8">
        <v>6</v>
      </c>
      <c r="I3" s="8">
        <v>7</v>
      </c>
      <c r="J3" s="8">
        <v>8</v>
      </c>
      <c r="K3" s="8">
        <v>9</v>
      </c>
      <c r="L3" s="8">
        <v>10</v>
      </c>
      <c r="M3" s="8">
        <v>11</v>
      </c>
      <c r="N3" s="8">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14">
        <v>2068</v>
      </c>
      <c r="D5" s="2">
        <v>0</v>
      </c>
      <c r="E5" s="2">
        <v>0</v>
      </c>
      <c r="F5" s="2">
        <v>0</v>
      </c>
      <c r="G5" s="2">
        <v>0</v>
      </c>
      <c r="H5" s="2">
        <v>0</v>
      </c>
      <c r="I5" s="2">
        <v>0</v>
      </c>
      <c r="J5" s="2">
        <v>0</v>
      </c>
      <c r="K5" s="2">
        <v>0</v>
      </c>
      <c r="L5" s="2">
        <v>0</v>
      </c>
      <c r="M5" s="2">
        <v>0</v>
      </c>
      <c r="N5" s="2">
        <v>0</v>
      </c>
    </row>
    <row r="6" spans="1:14" x14ac:dyDescent="0.15">
      <c r="A6" s="2">
        <v>2</v>
      </c>
      <c r="B6" s="2" t="s">
        <v>1</v>
      </c>
      <c r="C6" s="14">
        <v>2288</v>
      </c>
      <c r="D6" s="14">
        <v>2068</v>
      </c>
      <c r="E6" s="2">
        <v>0</v>
      </c>
      <c r="F6" s="2">
        <v>0</v>
      </c>
      <c r="G6" s="2">
        <v>0</v>
      </c>
      <c r="H6" s="2">
        <v>0</v>
      </c>
      <c r="I6" s="2">
        <v>0</v>
      </c>
      <c r="J6" s="2">
        <v>0</v>
      </c>
      <c r="K6" s="2">
        <v>0</v>
      </c>
      <c r="L6" s="2">
        <v>0</v>
      </c>
      <c r="M6" s="2">
        <v>0</v>
      </c>
      <c r="N6" s="2">
        <v>0</v>
      </c>
    </row>
    <row r="7" spans="1:14" x14ac:dyDescent="0.15">
      <c r="A7" s="2">
        <v>3</v>
      </c>
      <c r="B7" s="2" t="s">
        <v>2</v>
      </c>
      <c r="C7" s="14">
        <v>2398</v>
      </c>
      <c r="D7" s="14">
        <v>2068</v>
      </c>
      <c r="E7" s="14">
        <v>2068</v>
      </c>
      <c r="F7" s="2">
        <v>0</v>
      </c>
      <c r="G7" s="2">
        <v>0</v>
      </c>
      <c r="H7" s="2">
        <v>0</v>
      </c>
      <c r="I7" s="2">
        <v>0</v>
      </c>
      <c r="J7" s="2">
        <v>0</v>
      </c>
      <c r="K7" s="2">
        <v>0</v>
      </c>
      <c r="L7" s="2">
        <v>0</v>
      </c>
      <c r="M7" s="2">
        <v>0</v>
      </c>
      <c r="N7" s="2">
        <v>0</v>
      </c>
    </row>
    <row r="8" spans="1:14" x14ac:dyDescent="0.15">
      <c r="A8" s="2">
        <v>4</v>
      </c>
      <c r="B8" s="2" t="s">
        <v>3</v>
      </c>
      <c r="C8" s="14">
        <v>2508</v>
      </c>
      <c r="D8" s="14">
        <v>2178</v>
      </c>
      <c r="E8" s="14">
        <v>2068</v>
      </c>
      <c r="F8" s="14">
        <v>2068</v>
      </c>
      <c r="G8" s="2">
        <v>0</v>
      </c>
      <c r="H8" s="2">
        <v>0</v>
      </c>
      <c r="I8" s="2">
        <v>0</v>
      </c>
      <c r="J8" s="2">
        <v>0</v>
      </c>
      <c r="K8" s="2">
        <v>0</v>
      </c>
      <c r="L8" s="2">
        <v>0</v>
      </c>
      <c r="M8" s="2">
        <v>0</v>
      </c>
      <c r="N8" s="2">
        <v>0</v>
      </c>
    </row>
    <row r="9" spans="1:14" x14ac:dyDescent="0.15">
      <c r="A9" s="2">
        <v>5</v>
      </c>
      <c r="B9" s="2" t="s">
        <v>4</v>
      </c>
      <c r="C9" s="14">
        <v>2508</v>
      </c>
      <c r="D9" s="14">
        <v>2178</v>
      </c>
      <c r="E9" s="14">
        <v>2068</v>
      </c>
      <c r="F9" s="14">
        <v>2068</v>
      </c>
      <c r="G9" s="14">
        <v>2068</v>
      </c>
      <c r="H9" s="2">
        <v>0</v>
      </c>
      <c r="I9" s="2">
        <v>0</v>
      </c>
      <c r="J9" s="2">
        <v>0</v>
      </c>
      <c r="K9" s="2">
        <v>0</v>
      </c>
      <c r="L9" s="2">
        <v>0</v>
      </c>
      <c r="M9" s="2">
        <v>0</v>
      </c>
      <c r="N9" s="2">
        <v>0</v>
      </c>
    </row>
    <row r="10" spans="1:14" x14ac:dyDescent="0.15">
      <c r="A10" s="2">
        <v>6</v>
      </c>
      <c r="B10" s="2" t="s">
        <v>5</v>
      </c>
      <c r="C10" s="14">
        <v>2618</v>
      </c>
      <c r="D10" s="14">
        <v>2288</v>
      </c>
      <c r="E10" s="14">
        <v>2178</v>
      </c>
      <c r="F10" s="14">
        <v>2068</v>
      </c>
      <c r="G10" s="14">
        <v>2068</v>
      </c>
      <c r="H10" s="14">
        <v>2068</v>
      </c>
      <c r="I10" s="2">
        <v>0</v>
      </c>
      <c r="J10" s="2">
        <v>0</v>
      </c>
      <c r="K10" s="2">
        <v>0</v>
      </c>
      <c r="L10" s="2">
        <v>0</v>
      </c>
      <c r="M10" s="2">
        <v>0</v>
      </c>
      <c r="N10" s="2">
        <v>0</v>
      </c>
    </row>
    <row r="11" spans="1:14" x14ac:dyDescent="0.15">
      <c r="A11" s="2">
        <v>7</v>
      </c>
      <c r="B11" s="2" t="s">
        <v>6</v>
      </c>
      <c r="C11" s="14">
        <v>2618</v>
      </c>
      <c r="D11" s="14">
        <v>2288</v>
      </c>
      <c r="E11" s="14">
        <v>2178</v>
      </c>
      <c r="F11" s="14">
        <v>2068</v>
      </c>
      <c r="G11" s="14">
        <v>2068</v>
      </c>
      <c r="H11" s="14">
        <v>2068</v>
      </c>
      <c r="I11" s="14">
        <v>2068</v>
      </c>
      <c r="J11" s="2">
        <v>0</v>
      </c>
      <c r="K11" s="2">
        <v>0</v>
      </c>
      <c r="L11" s="2">
        <v>0</v>
      </c>
      <c r="M11" s="2">
        <v>0</v>
      </c>
      <c r="N11" s="2">
        <v>0</v>
      </c>
    </row>
    <row r="12" spans="1:14" x14ac:dyDescent="0.15">
      <c r="A12" s="2">
        <v>8</v>
      </c>
      <c r="B12" s="2" t="s">
        <v>7</v>
      </c>
      <c r="C12" s="14">
        <v>2838</v>
      </c>
      <c r="D12" s="14">
        <v>2398</v>
      </c>
      <c r="E12" s="14">
        <v>2288</v>
      </c>
      <c r="F12" s="14">
        <v>2178</v>
      </c>
      <c r="G12" s="14">
        <v>2178</v>
      </c>
      <c r="H12" s="14">
        <v>2068</v>
      </c>
      <c r="I12" s="14">
        <v>2068</v>
      </c>
      <c r="J12" s="14">
        <v>2068</v>
      </c>
      <c r="K12" s="2">
        <v>0</v>
      </c>
      <c r="L12" s="2">
        <v>0</v>
      </c>
      <c r="M12" s="2">
        <v>0</v>
      </c>
      <c r="N12" s="2">
        <v>0</v>
      </c>
    </row>
    <row r="13" spans="1:14" x14ac:dyDescent="0.15">
      <c r="A13" s="2">
        <v>9</v>
      </c>
      <c r="B13" s="2" t="s">
        <v>8</v>
      </c>
      <c r="C13" s="14">
        <v>2948</v>
      </c>
      <c r="D13" s="14">
        <v>2508</v>
      </c>
      <c r="E13" s="14">
        <v>2508</v>
      </c>
      <c r="F13" s="14">
        <v>2288</v>
      </c>
      <c r="G13" s="14">
        <v>2288</v>
      </c>
      <c r="H13" s="14">
        <v>2178</v>
      </c>
      <c r="I13" s="14">
        <v>2178</v>
      </c>
      <c r="J13" s="14">
        <v>2068</v>
      </c>
      <c r="K13" s="14">
        <v>2068</v>
      </c>
      <c r="L13" s="2">
        <v>0</v>
      </c>
      <c r="M13" s="2">
        <v>0</v>
      </c>
      <c r="N13" s="2">
        <v>0</v>
      </c>
    </row>
    <row r="14" spans="1:14" x14ac:dyDescent="0.15">
      <c r="A14" s="2">
        <v>10</v>
      </c>
      <c r="B14" s="2" t="s">
        <v>9</v>
      </c>
      <c r="C14" s="14">
        <v>2948</v>
      </c>
      <c r="D14" s="14">
        <v>2508</v>
      </c>
      <c r="E14" s="14">
        <v>2508</v>
      </c>
      <c r="F14" s="14">
        <v>2288</v>
      </c>
      <c r="G14" s="14">
        <v>2288</v>
      </c>
      <c r="H14" s="14">
        <v>2178</v>
      </c>
      <c r="I14" s="14">
        <v>2178</v>
      </c>
      <c r="J14" s="14">
        <v>2068</v>
      </c>
      <c r="K14" s="14">
        <v>2068</v>
      </c>
      <c r="L14" s="14">
        <v>2068</v>
      </c>
      <c r="M14" s="2">
        <v>0</v>
      </c>
      <c r="N14" s="2">
        <v>0</v>
      </c>
    </row>
    <row r="15" spans="1:14" x14ac:dyDescent="0.15">
      <c r="A15" s="2">
        <v>11</v>
      </c>
      <c r="B15" s="2" t="s">
        <v>10</v>
      </c>
      <c r="C15" s="14">
        <v>3168</v>
      </c>
      <c r="D15" s="14">
        <v>2728</v>
      </c>
      <c r="E15" s="14">
        <v>2728</v>
      </c>
      <c r="F15" s="14">
        <v>2508</v>
      </c>
      <c r="G15" s="14">
        <v>2508</v>
      </c>
      <c r="H15" s="14">
        <v>2288</v>
      </c>
      <c r="I15" s="14">
        <v>2288</v>
      </c>
      <c r="J15" s="14">
        <v>2178</v>
      </c>
      <c r="K15" s="14">
        <v>2068</v>
      </c>
      <c r="L15" s="14">
        <v>2178</v>
      </c>
      <c r="M15" s="14">
        <v>2068</v>
      </c>
      <c r="N15" s="2">
        <v>0</v>
      </c>
    </row>
    <row r="16" spans="1:14" x14ac:dyDescent="0.15">
      <c r="A16" s="2">
        <v>12</v>
      </c>
      <c r="B16" s="2" t="s">
        <v>11</v>
      </c>
      <c r="C16" s="14">
        <v>4818</v>
      </c>
      <c r="D16" s="14">
        <v>4488</v>
      </c>
      <c r="E16" s="14">
        <v>4378</v>
      </c>
      <c r="F16" s="14">
        <v>4158</v>
      </c>
      <c r="G16" s="14">
        <v>4268</v>
      </c>
      <c r="H16" s="14">
        <v>4268</v>
      </c>
      <c r="I16" s="14">
        <v>4158</v>
      </c>
      <c r="J16" s="14">
        <v>4158</v>
      </c>
      <c r="K16" s="14">
        <v>4158</v>
      </c>
      <c r="L16" s="14">
        <v>4158</v>
      </c>
      <c r="M16" s="14">
        <v>4048</v>
      </c>
      <c r="N16" s="14">
        <v>2068</v>
      </c>
    </row>
  </sheetData>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3.5" x14ac:dyDescent="0.15"/>
  <cols>
    <col min="1" max="1" width="10.5" bestFit="1" customWidth="1"/>
    <col min="2" max="2" width="69.5" customWidth="1"/>
  </cols>
  <sheetData>
    <row r="1" spans="1:2" ht="18.75" x14ac:dyDescent="0.15">
      <c r="A1" s="1" t="s">
        <v>30</v>
      </c>
    </row>
    <row r="3" spans="1:2" x14ac:dyDescent="0.15">
      <c r="A3" s="15">
        <v>43538</v>
      </c>
      <c r="B3" t="s">
        <v>31</v>
      </c>
    </row>
    <row r="4" spans="1:2" x14ac:dyDescent="0.15">
      <c r="A4" s="15">
        <v>43739</v>
      </c>
      <c r="B4" s="16" t="s">
        <v>55</v>
      </c>
    </row>
    <row r="5" spans="1:2" x14ac:dyDescent="0.15">
      <c r="A5" s="15"/>
      <c r="B5" s="1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宅急便運賃計算</vt:lpstr>
      <vt:lpstr>60</vt:lpstr>
      <vt:lpstr>80</vt:lpstr>
      <vt:lpstr>100</vt:lpstr>
      <vt:lpstr>120</vt:lpstr>
      <vt:lpstr>140</vt:lpstr>
      <vt:lpstr>160</vt:lpstr>
      <vt:lpstr>変更履歴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2019-01-24T08:40:06Z</dcterms:created>
  <dcterms:modified xsi:type="dcterms:W3CDTF">2019-10-01T08:07:59Z</dcterms:modified>
</cp:coreProperties>
</file>